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5"/>
  <workbookPr/>
  <mc:AlternateContent xmlns:mc="http://schemas.openxmlformats.org/markup-compatibility/2006">
    <mc:Choice Requires="x15">
      <x15ac:absPath xmlns:x15ac="http://schemas.microsoft.com/office/spreadsheetml/2010/11/ac" url="C:\Users\gc00643\Desktop\"/>
    </mc:Choice>
  </mc:AlternateContent>
  <xr:revisionPtr revIDLastSave="0" documentId="8_{A31E4D84-33EC-46C7-B4D5-387495094536}" xr6:coauthVersionLast="36" xr6:coauthVersionMax="36" xr10:uidLastSave="{00000000-0000-0000-0000-000000000000}"/>
  <bookViews>
    <workbookView xWindow="-120" yWindow="-120" windowWidth="29040" windowHeight="15840" xr2:uid="{8763A8A2-96C7-4DBA-9E70-6A211CE06B98}"/>
  </bookViews>
  <sheets>
    <sheet name="Historical Data Entry" sheetId="1" r:id="rId1"/>
    <sheet name="Price and Term Data Entry" sheetId="4" r:id="rId2"/>
    <sheet name="Combine Program Comparison" sheetId="5" r:id="rId3"/>
    <sheet name="Calculator Option #2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7" l="1"/>
  <c r="C41" i="7"/>
  <c r="I16" i="7"/>
  <c r="I14" i="7"/>
  <c r="I12" i="7"/>
  <c r="I10" i="7"/>
  <c r="I8" i="7"/>
  <c r="I18" i="7"/>
  <c r="I20" i="7"/>
  <c r="C37" i="7"/>
  <c r="G41" i="7"/>
  <c r="G37" i="7"/>
  <c r="C19" i="1"/>
  <c r="C21" i="4"/>
  <c r="C9" i="5"/>
  <c r="C17" i="5"/>
  <c r="C20" i="1"/>
  <c r="C16" i="1"/>
  <c r="C28" i="5"/>
  <c r="C23" i="5"/>
  <c r="C21" i="1"/>
  <c r="C8" i="5"/>
  <c r="C16" i="5"/>
  <c r="C10" i="5"/>
  <c r="C11" i="5"/>
  <c r="C25" i="4"/>
  <c r="C22" i="5"/>
  <c r="C24" i="5"/>
  <c r="C18" i="5"/>
  <c r="C19" i="5"/>
  <c r="C27" i="5"/>
  <c r="C2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Tolbert Bradley</author>
  </authors>
  <commentList>
    <comment ref="C17" authorId="0" shapeId="0" xr:uid="{5FC3FEDE-1C4A-43EE-A3DA-2639D48550C3}">
      <text>
        <r>
          <rPr>
            <sz val="9"/>
            <color indexed="81"/>
            <rFont val="Tahoma"/>
            <family val="2"/>
          </rPr>
          <t>From Customer data</t>
        </r>
      </text>
    </comment>
    <comment ref="C18" authorId="0" shapeId="0" xr:uid="{6D802F31-7B5F-4A49-8D59-AC5E017FE867}">
      <text>
        <r>
          <rPr>
            <sz val="9"/>
            <color indexed="81"/>
            <rFont val="Tahoma"/>
            <family val="2"/>
          </rPr>
          <t>From customer data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Tolbert Bradley</author>
  </authors>
  <commentList>
    <comment ref="C14" authorId="0" shapeId="0" xr:uid="{6FF614EC-8D2E-4594-AE2C-F89A6F857508}">
      <text>
        <r>
          <rPr>
            <sz val="9"/>
            <color indexed="81"/>
            <rFont val="Tahoma"/>
            <family val="2"/>
          </rPr>
          <t>Enter In cost of PG contract from PG website</t>
        </r>
      </text>
    </comment>
    <comment ref="C17" authorId="0" shapeId="0" xr:uid="{3C97539D-8551-4B94-BFD4-91332E8AA2B1}">
      <text>
        <r>
          <rPr>
            <sz val="9"/>
            <color indexed="81"/>
            <rFont val="Tahoma"/>
            <family val="2"/>
          </rPr>
          <t>Enter in price of JDProtect Contract. 
Example shown is 1250 hour/36 mo plan</t>
        </r>
      </text>
    </comment>
  </commentList>
</comments>
</file>

<file path=xl/sharedStrings.xml><?xml version="1.0" encoding="utf-8"?>
<sst xmlns="http://schemas.openxmlformats.org/spreadsheetml/2006/main" count="100" uniqueCount="77">
  <si>
    <t>Combine Maintenance Plus Wear Package Calculator</t>
  </si>
  <si>
    <r>
      <rPr>
        <b/>
        <sz val="10"/>
        <color theme="1"/>
        <rFont val="Avenir Next LT Pro"/>
        <family val="2"/>
      </rPr>
      <t xml:space="preserve">Step 1: </t>
    </r>
    <r>
      <rPr>
        <sz val="10"/>
        <color theme="1"/>
        <rFont val="Avenir Next LT Pro"/>
        <family val="2"/>
      </rPr>
      <t xml:space="preserve"> Enter data per Combine in the yellow boxes, then click Next Tab.</t>
    </r>
  </si>
  <si>
    <t>Years Covered</t>
  </si>
  <si>
    <t>Acres Harvested per year</t>
  </si>
  <si>
    <t>Hours per year</t>
  </si>
  <si>
    <t>Total Hours (3 Yrs)</t>
  </si>
  <si>
    <t>Parts Installed (average per year)</t>
  </si>
  <si>
    <t>Repair Cost (Labor - average per year)</t>
  </si>
  <si>
    <t>Total Parts (3 years)</t>
  </si>
  <si>
    <t>Total Labor (3 Yrs)</t>
  </si>
  <si>
    <t>Total Parts &amp; Labor over 3 Yrs</t>
  </si>
  <si>
    <r>
      <rPr>
        <b/>
        <sz val="10"/>
        <color theme="1"/>
        <rFont val="Avenir Next LT Pro"/>
        <family val="2"/>
      </rPr>
      <t xml:space="preserve">Step 2: </t>
    </r>
    <r>
      <rPr>
        <sz val="10"/>
        <color theme="1"/>
        <rFont val="Avenir Next LT Pro"/>
        <family val="2"/>
      </rPr>
      <t xml:space="preserve"> Enter price and term data in yellow boxes.</t>
    </r>
  </si>
  <si>
    <t>Extended Warranty - PowerGard™  Contract</t>
  </si>
  <si>
    <t>Price</t>
  </si>
  <si>
    <t>Hours</t>
  </si>
  <si>
    <t>Months</t>
  </si>
  <si>
    <t>Comprehensive PowerGard Contract Price/Terms</t>
  </si>
  <si>
    <t>John Deere Protect™  Contract</t>
  </si>
  <si>
    <t>Includes:</t>
  </si>
  <si>
    <t>Maintenance Plus Wear Contract Price</t>
  </si>
  <si>
    <t xml:space="preserve">Inspections (3), Annual Maintenance (3), </t>
  </si>
  <si>
    <t>Wear Parts, 24 Hour Uptime Assurance</t>
  </si>
  <si>
    <t xml:space="preserve">John Deere Protect™  w/PowerGard™ </t>
  </si>
  <si>
    <t>Maintenance Plus Wear</t>
  </si>
  <si>
    <t xml:space="preserve">Comprehensive PowerGard™ plus Inspections (3), </t>
  </si>
  <si>
    <t>Annual Maintenance (3), Wear Parts, 24 Hour Uptime Assurance</t>
  </si>
  <si>
    <t>Current Solution with PowerGard™ Contract</t>
  </si>
  <si>
    <t xml:space="preserve"> PowerGard™ plus customer parts &amp; labor purchases</t>
  </si>
  <si>
    <t>Comprehensive PowerGard™ plus 3 years of customer paid for parts and</t>
  </si>
  <si>
    <t>parts and labor (customer historical data entered on tab 1)</t>
  </si>
  <si>
    <t>For current Powergard and John Deere Protect pricing, click the link to the Extended Warranty Website below:</t>
  </si>
  <si>
    <t>https://ew.deere.com</t>
  </si>
  <si>
    <t>Summary</t>
  </si>
  <si>
    <r>
      <rPr>
        <b/>
        <sz val="10"/>
        <color theme="1"/>
        <rFont val="Avenir Next LT Pro"/>
        <family val="2"/>
      </rPr>
      <t xml:space="preserve">Step 3: </t>
    </r>
    <r>
      <rPr>
        <sz val="10"/>
        <color theme="1"/>
        <rFont val="Avenir Next LT Pro"/>
        <family val="2"/>
      </rPr>
      <t xml:space="preserve"> Enter estimated parts &amp; labor increase in yellow box, hit Enter, and view differences between options.</t>
    </r>
  </si>
  <si>
    <t>Current Solution vs. John Deere Protect™ Program</t>
  </si>
  <si>
    <t xml:space="preserve">Current Solution with PowerGard </t>
  </si>
  <si>
    <t>In current dollars</t>
  </si>
  <si>
    <t>JDProtect Solution included PowerGard</t>
  </si>
  <si>
    <t>Fixed for term of contract</t>
  </si>
  <si>
    <t>Difference</t>
  </si>
  <si>
    <t>vs. Current Solution</t>
  </si>
  <si>
    <t>per year</t>
  </si>
  <si>
    <t>Price Increase % over 3 yrs from current</t>
  </si>
  <si>
    <t>Current Solution with estimated price increase</t>
  </si>
  <si>
    <t>Included parts &amp; labor with price increases</t>
  </si>
  <si>
    <t>Cost per Acre Comparison</t>
  </si>
  <si>
    <t>per acre vs. Current Solution</t>
  </si>
  <si>
    <t xml:space="preserve">Cost per Hour Comparison </t>
  </si>
  <si>
    <t>per hour vs. Current Solution</t>
  </si>
  <si>
    <t>This calculator is separate from the first 3 tabs, and is intended to show the difference of the Maintenance vs. Maintenance Plus Wear plans in either price per bushel or price per acre.</t>
  </si>
  <si>
    <t>Crop Type</t>
  </si>
  <si>
    <t>Acres</t>
  </si>
  <si>
    <t>Average Bushel per Acre</t>
  </si>
  <si>
    <t>Total Bushels</t>
  </si>
  <si>
    <t>Instructions:</t>
  </si>
  <si>
    <t>1.  For 1 Combine, enter acres harvested per year and average bushel per crop per combine in the yellow boxes.</t>
  </si>
  <si>
    <t>Corn</t>
  </si>
  <si>
    <t>2.  Enter estimated annual maintenance expenses per combine, including parts &amp; labor</t>
  </si>
  <si>
    <t>Soybeans</t>
  </si>
  <si>
    <t>3.  Enter estimated wear parts expense per combine, including parts &amp; labor</t>
  </si>
  <si>
    <t>Wheat</t>
  </si>
  <si>
    <r>
      <t xml:space="preserve">4.  Enter the cost of the PowerGard™ contract.  </t>
    </r>
    <r>
      <rPr>
        <b/>
        <sz val="10"/>
        <color theme="1"/>
        <rFont val="Avenir Next LT Pro"/>
        <family val="2"/>
      </rPr>
      <t>Entering the full value will compare against a scenario of no PowerGard™ being purchase in the past.  Entering a partial value for a price increase or plan upgrade, or leaving at zero cost will compare against a scenario where customer has typically purchased  PowerGard™ in the past</t>
    </r>
  </si>
  <si>
    <t>Canola</t>
  </si>
  <si>
    <t>Other</t>
  </si>
  <si>
    <t>Total</t>
  </si>
  <si>
    <t>5.  Enter the price of both the Maintenance Plan and the Maintenance Plus Wear plans in their respective yellow boxes</t>
  </si>
  <si>
    <t>3 Year Total</t>
  </si>
  <si>
    <t>6.  Review the difference in plans</t>
  </si>
  <si>
    <r>
      <t xml:space="preserve">Estimated Annual Maintenance Expense </t>
    </r>
    <r>
      <rPr>
        <i/>
        <sz val="8"/>
        <color theme="1"/>
        <rFont val="Avenir Next LT Pro"/>
        <family val="2"/>
      </rPr>
      <t>(including Labor)</t>
    </r>
  </si>
  <si>
    <r>
      <t xml:space="preserve">Estimated Annual Wear Parts Expense </t>
    </r>
    <r>
      <rPr>
        <i/>
        <sz val="8"/>
        <color theme="1"/>
        <rFont val="Avenir Next LT Pro"/>
        <family val="2"/>
      </rPr>
      <t>(including Labor)</t>
    </r>
  </si>
  <si>
    <t>John Deere PowerGard™ Cost</t>
  </si>
  <si>
    <t>John Deere PROTECT™ Maintenance Cost</t>
  </si>
  <si>
    <t>John Deere PROTECT™ Maintenance Plus Wear Cost</t>
  </si>
  <si>
    <t>Maintenance 
Plan</t>
  </si>
  <si>
    <t>Maintenance Plus Wear 
Plan</t>
  </si>
  <si>
    <t>Additional Cost per Bushel</t>
  </si>
  <si>
    <t>Additional Cost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</si>
</sst>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6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9"/>
      <color indexed="81"/>
      <name val="Tahoma"/>
      <family val="2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u/>
      <sz val="11"/>
      <color theme="10"/>
      <name val="Verdana"/>
      <family val="2"/>
      <scheme val="minor"/>
    </font>
    <font>
      <sz val="11"/>
      <color theme="4"/>
      <name val="Avenir Next LT Pro"/>
      <family val="2"/>
    </font>
    <font>
      <sz val="16"/>
      <color theme="4"/>
      <name val="Avenir Next LT Pro"/>
      <family val="2"/>
    </font>
    <font>
      <sz val="10"/>
      <color theme="1"/>
      <name val="Avenir Next LT Pro"/>
      <family val="2"/>
    </font>
    <font>
      <i/>
      <sz val="8"/>
      <color theme="1"/>
      <name val="Avenir Next LT Pro"/>
      <family val="2"/>
    </font>
    <font>
      <b/>
      <sz val="10"/>
      <color theme="1"/>
      <name val="Avenir Next LT Pro"/>
      <family val="2"/>
    </font>
    <font>
      <sz val="20"/>
      <color theme="1"/>
      <name val="Avenir Next LT Pro"/>
      <family val="2"/>
    </font>
    <font>
      <i/>
      <sz val="11"/>
      <color theme="1"/>
      <name val="Avenir Next LT Pro"/>
      <family val="2"/>
    </font>
    <font>
      <b/>
      <sz val="18"/>
      <color theme="4"/>
      <name val="Avenir Next LT Pro"/>
      <family val="2"/>
    </font>
    <font>
      <u/>
      <sz val="10"/>
      <color theme="10"/>
      <name val="Verdana"/>
      <family val="2"/>
      <scheme val="minor"/>
    </font>
    <font>
      <b/>
      <sz val="11"/>
      <color theme="4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165" fontId="8" fillId="3" borderId="1" xfId="1" applyNumberFormat="1" applyFont="1" applyFill="1" applyBorder="1" applyProtection="1">
      <protection locked="0"/>
    </xf>
    <xf numFmtId="164" fontId="8" fillId="3" borderId="1" xfId="2" applyNumberFormat="1" applyFont="1" applyFill="1" applyBorder="1" applyProtection="1">
      <protection locked="0"/>
    </xf>
    <xf numFmtId="3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64" fontId="3" fillId="3" borderId="1" xfId="2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3" fillId="0" borderId="0" xfId="0" applyFont="1"/>
    <xf numFmtId="0" fontId="8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3" fontId="3" fillId="2" borderId="0" xfId="1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5" fillId="2" borderId="0" xfId="4" applyFill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2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164" fontId="4" fillId="2" borderId="0" xfId="2" applyNumberFormat="1" applyFont="1" applyFill="1"/>
    <xf numFmtId="44" fontId="3" fillId="2" borderId="0" xfId="0" applyNumberFormat="1" applyFont="1" applyFill="1"/>
    <xf numFmtId="164" fontId="3" fillId="3" borderId="1" xfId="2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/>
    <xf numFmtId="164" fontId="4" fillId="0" borderId="0" xfId="0" applyNumberFormat="1" applyFont="1"/>
    <xf numFmtId="9" fontId="3" fillId="2" borderId="0" xfId="3" applyFont="1" applyFill="1" applyAlignment="1">
      <alignment horizontal="center"/>
    </xf>
    <xf numFmtId="44" fontId="4" fillId="0" borderId="0" xfId="0" applyNumberFormat="1" applyFont="1"/>
    <xf numFmtId="9" fontId="3" fillId="3" borderId="1" xfId="3" applyFont="1" applyFill="1" applyBorder="1" applyAlignment="1" applyProtection="1">
      <alignment horizontal="center"/>
      <protection locked="0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165" fontId="3" fillId="4" borderId="0" xfId="1" applyNumberFormat="1" applyFont="1" applyFill="1"/>
    <xf numFmtId="165" fontId="3" fillId="2" borderId="0" xfId="1" applyNumberFormat="1" applyFont="1" applyFill="1"/>
    <xf numFmtId="0" fontId="11" fillId="2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8" fillId="4" borderId="0" xfId="0" applyFont="1" applyFill="1"/>
    <xf numFmtId="0" fontId="8" fillId="2" borderId="0" xfId="0" applyFont="1" applyFill="1" applyAlignment="1">
      <alignment horizontal="center"/>
    </xf>
    <xf numFmtId="165" fontId="8" fillId="2" borderId="0" xfId="1" applyNumberFormat="1" applyFont="1" applyFill="1"/>
    <xf numFmtId="0" fontId="8" fillId="0" borderId="0" xfId="0" applyFont="1"/>
    <xf numFmtId="44" fontId="8" fillId="2" borderId="0" xfId="2" applyFont="1" applyFill="1" applyAlignment="1">
      <alignment horizontal="left"/>
    </xf>
    <xf numFmtId="44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65" fontId="10" fillId="2" borderId="0" xfId="1" applyNumberFormat="1" applyFont="1" applyFill="1"/>
    <xf numFmtId="43" fontId="8" fillId="2" borderId="0" xfId="0" applyNumberFormat="1" applyFont="1" applyFill="1" applyAlignment="1">
      <alignment horizontal="left"/>
    </xf>
    <xf numFmtId="43" fontId="8" fillId="2" borderId="0" xfId="0" applyNumberFormat="1" applyFont="1" applyFill="1"/>
    <xf numFmtId="164" fontId="8" fillId="2" borderId="0" xfId="2" applyNumberFormat="1" applyFont="1" applyFill="1"/>
    <xf numFmtId="44" fontId="13" fillId="2" borderId="0" xfId="2" applyFont="1" applyFill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1" applyNumberFormat="1" applyFont="1"/>
    <xf numFmtId="0" fontId="14" fillId="0" borderId="0" xfId="4" applyFont="1" applyAlignment="1" applyProtection="1">
      <alignment horizontal="center"/>
      <protection locked="0"/>
    </xf>
    <xf numFmtId="0" fontId="1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/>
    </xf>
    <xf numFmtId="44" fontId="13" fillId="2" borderId="0" xfId="2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5" fontId="4" fillId="2" borderId="0" xfId="1" applyNumberFormat="1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165" fontId="12" fillId="2" borderId="0" xfId="1" applyNumberFormat="1" applyFont="1" applyFill="1" applyAlignment="1">
      <alignment horizontal="center"/>
    </xf>
    <xf numFmtId="0" fontId="8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ice and Term Data Entry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Historical Data Entry'!A1"/><Relationship Id="rId2" Type="http://schemas.openxmlformats.org/officeDocument/2006/relationships/hyperlink" Target="#'Combine Program Comparison'!A1"/><Relationship Id="rId1" Type="http://schemas.openxmlformats.org/officeDocument/2006/relationships/image" Target="../media/image1.png"/><Relationship Id="rId6" Type="http://schemas.openxmlformats.org/officeDocument/2006/relationships/hyperlink" Target="https://creativecommons.org/licenses/by/3.0/" TargetMode="External"/><Relationship Id="rId5" Type="http://schemas.openxmlformats.org/officeDocument/2006/relationships/hyperlink" Target="https://baltimoreheritage.org/resources/historic-tax-credits/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baltimoreheritage.org/resources/historic-tax-credits/" TargetMode="External"/><Relationship Id="rId2" Type="http://schemas.openxmlformats.org/officeDocument/2006/relationships/image" Target="../media/image2.png"/><Relationship Id="rId1" Type="http://schemas.openxmlformats.org/officeDocument/2006/relationships/hyperlink" Target="#'Historical Data Entry'!A1"/><Relationship Id="rId5" Type="http://schemas.openxmlformats.org/officeDocument/2006/relationships/hyperlink" Target="#'Price and Term Data Entry'!A1"/><Relationship Id="rId4" Type="http://schemas.openxmlformats.org/officeDocument/2006/relationships/hyperlink" Target="https://creativecommons.org/licenses/by/3.0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314328</xdr:colOff>
      <xdr:row>0</xdr:row>
      <xdr:rowOff>133350</xdr:rowOff>
    </xdr:from>
    <xdr:to>
      <xdr:col>4</xdr:col>
      <xdr:colOff>685996</xdr:colOff>
      <xdr:row>6</xdr:row>
      <xdr:rowOff>179070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038B26-8E2B-4C61-83EE-2688EA299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8" y="133350"/>
          <a:ext cx="6324793" cy="1188720"/>
        </a:xfrm>
        <a:prstGeom prst="rect">
          <a:avLst/>
        </a:prstGeom>
      </xdr:spPr>
    </xdr:pic>
    <xdr:clientData/>
  </xdr:twoCellAnchor>
  <xdr:twoCellAnchor>
    <xdr:from>
      <xdr:col>4</xdr:col>
      <xdr:colOff>476250</xdr:colOff>
      <xdr:row>24</xdr:row>
      <xdr:rowOff>66675</xdr:rowOff>
    </xdr:from>
    <xdr:to>
      <xdr:col>5</xdr:col>
      <xdr:colOff>809625</xdr:colOff>
      <xdr:row>28</xdr:row>
      <xdr:rowOff>0</xdr:rowOff>
    </xdr:to>
    <xdr:sp macro="" textlink="">
      <xdr:nvSpPr>
        <xdr:cNvPr id="4" name="Arrow: Righ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009204-4BB0-4FEE-9355-9CA8590F7E34}"/>
            </a:ext>
          </a:extLst>
        </xdr:cNvPr>
        <xdr:cNvSpPr/>
      </xdr:nvSpPr>
      <xdr:spPr>
        <a:xfrm>
          <a:off x="6429375" y="5305425"/>
          <a:ext cx="1171575" cy="695325"/>
        </a:xfrm>
        <a:prstGeom prst="rightArrow">
          <a:avLst/>
        </a:prstGeom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1">
              <a:latin typeface="Avenir Next LT Pro" panose="020B0504020202020204" pitchFamily="34" charset="0"/>
            </a:rPr>
            <a:t>Next Tab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1711380</xdr:colOff>
      <xdr:row>6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45078-1CD0-42BB-9024-DBF292683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24793" cy="1188720"/>
        </a:xfrm>
        <a:prstGeom prst="rect">
          <a:avLst/>
        </a:prstGeom>
      </xdr:spPr>
    </xdr:pic>
    <xdr:clientData/>
  </xdr:twoCellAnchor>
  <xdr:twoCellAnchor>
    <xdr:from>
      <xdr:col>4</xdr:col>
      <xdr:colOff>1085022</xdr:colOff>
      <xdr:row>28</xdr:row>
      <xdr:rowOff>16566</xdr:rowOff>
    </xdr:from>
    <xdr:to>
      <xdr:col>5</xdr:col>
      <xdr:colOff>542097</xdr:colOff>
      <xdr:row>31</xdr:row>
      <xdr:rowOff>140391</xdr:rowOff>
    </xdr:to>
    <xdr:sp macro="" textlink="">
      <xdr:nvSpPr>
        <xdr:cNvPr id="3" name="Arrow: Righ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238C65-4C5A-4198-9E2D-5A20C1AFB7BB}"/>
            </a:ext>
          </a:extLst>
        </xdr:cNvPr>
        <xdr:cNvSpPr/>
      </xdr:nvSpPr>
      <xdr:spPr>
        <a:xfrm>
          <a:off x="7578587" y="5449957"/>
          <a:ext cx="1171575" cy="695325"/>
        </a:xfrm>
        <a:prstGeom prst="rightArrow">
          <a:avLst/>
        </a:prstGeom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1">
              <a:latin typeface="Avenir Next LT Pro" panose="020B0504020202020204" pitchFamily="34" charset="0"/>
            </a:rPr>
            <a:t>Next Tab</a:t>
          </a:r>
        </a:p>
      </xdr:txBody>
    </xdr:sp>
    <xdr:clientData/>
  </xdr:twoCellAnchor>
  <xdr:twoCellAnchor editAs="oneCell">
    <xdr:from>
      <xdr:col>1</xdr:col>
      <xdr:colOff>1</xdr:colOff>
      <xdr:row>29</xdr:row>
      <xdr:rowOff>91109</xdr:rowOff>
    </xdr:from>
    <xdr:to>
      <xdr:col>1</xdr:col>
      <xdr:colOff>365761</xdr:colOff>
      <xdr:row>31</xdr:row>
      <xdr:rowOff>75869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2B4690-457A-436E-86F4-E235829AA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5"/>
            </a:ext>
          </a:extLst>
        </a:blip>
        <a:stretch>
          <a:fillRect/>
        </a:stretch>
      </xdr:blipFill>
      <xdr:spPr>
        <a:xfrm>
          <a:off x="165653" y="5715000"/>
          <a:ext cx="365760" cy="365760"/>
        </a:xfrm>
        <a:prstGeom prst="rect">
          <a:avLst/>
        </a:prstGeom>
      </xdr:spPr>
    </xdr:pic>
    <xdr:clientData/>
  </xdr:twoCellAnchor>
  <xdr:oneCellAnchor>
    <xdr:from>
      <xdr:col>4</xdr:col>
      <xdr:colOff>663438</xdr:colOff>
      <xdr:row>44</xdr:row>
      <xdr:rowOff>119684</xdr:rowOff>
    </xdr:from>
    <xdr:ext cx="822960" cy="23262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FABF600-585D-4A0D-A2FE-FC3FA9967AB8}"/>
            </a:ext>
          </a:extLst>
        </xdr:cNvPr>
        <xdr:cNvSpPr txBox="1"/>
      </xdr:nvSpPr>
      <xdr:spPr>
        <a:xfrm>
          <a:off x="7157003" y="8601075"/>
          <a:ext cx="822960" cy="232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>
              <a:hlinkClick xmlns:r="http://schemas.openxmlformats.org/officeDocument/2006/relationships" r:id="rId5" tooltip="https://baltimoreheritage.org/resources/historic-tax-credits/"/>
            </a:rPr>
            <a:t>This Photo</a:t>
          </a:r>
          <a:r>
            <a:rPr lang="en-US" sz="900"/>
            <a:t> by Unknown Author is licensed under </a:t>
          </a:r>
          <a:r>
            <a:rPr lang="en-US" sz="900">
              <a:hlinkClick xmlns:r="http://schemas.openxmlformats.org/officeDocument/2006/relationships" r:id="rId6" tooltip="https://creativecommons.org/licenses/by/3.0/"/>
            </a:rPr>
            <a:t>CC BY</a:t>
          </a:r>
          <a:endParaRPr lang="en-US" sz="9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28</xdr:row>
      <xdr:rowOff>152400</xdr:rowOff>
    </xdr:from>
    <xdr:to>
      <xdr:col>0</xdr:col>
      <xdr:colOff>594360</xdr:colOff>
      <xdr:row>30</xdr:row>
      <xdr:rowOff>137160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066B2C-2C5B-4DA0-AA8B-B2D7364BC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228600" y="5638800"/>
          <a:ext cx="365760" cy="365760"/>
        </a:xfrm>
        <a:prstGeom prst="rect">
          <a:avLst/>
        </a:prstGeom>
      </xdr:spPr>
    </xdr:pic>
    <xdr:clientData/>
  </xdr:twoCellAnchor>
  <xdr:oneCellAnchor>
    <xdr:from>
      <xdr:col>3</xdr:col>
      <xdr:colOff>1946827</xdr:colOff>
      <xdr:row>43</xdr:row>
      <xdr:rowOff>180975</xdr:rowOff>
    </xdr:from>
    <xdr:ext cx="822960" cy="23262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57837D-850B-43B8-9B21-703189EF90B0}"/>
            </a:ext>
          </a:extLst>
        </xdr:cNvPr>
        <xdr:cNvSpPr txBox="1"/>
      </xdr:nvSpPr>
      <xdr:spPr>
        <a:xfrm>
          <a:off x="7385602" y="8524875"/>
          <a:ext cx="822960" cy="232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>
              <a:hlinkClick xmlns:r="http://schemas.openxmlformats.org/officeDocument/2006/relationships" r:id="rId3" tooltip="https://baltimoreheritage.org/resources/historic-tax-credits/"/>
            </a:rPr>
            <a:t>This Photo</a:t>
          </a:r>
          <a:r>
            <a:rPr lang="en-US" sz="900"/>
            <a:t> by Unknown Author is licensed under </a:t>
          </a:r>
          <a:r>
            <a:rPr lang="en-US" sz="900">
              <a:hlinkClick xmlns:r="http://schemas.openxmlformats.org/officeDocument/2006/relationships" r:id="rId4" tooltip="https://creativecommons.org/licenses/by/3.0/"/>
            </a:rPr>
            <a:t>CC BY</a:t>
          </a:r>
          <a:endParaRPr lang="en-US" sz="900"/>
        </a:p>
      </xdr:txBody>
    </xdr:sp>
    <xdr:clientData/>
  </xdr:oneCellAnchor>
  <xdr:twoCellAnchor>
    <xdr:from>
      <xdr:col>3</xdr:col>
      <xdr:colOff>2533649</xdr:colOff>
      <xdr:row>27</xdr:row>
      <xdr:rowOff>19050</xdr:rowOff>
    </xdr:from>
    <xdr:to>
      <xdr:col>4</xdr:col>
      <xdr:colOff>800099</xdr:colOff>
      <xdr:row>30</xdr:row>
      <xdr:rowOff>142875</xdr:rowOff>
    </xdr:to>
    <xdr:sp macro="" textlink="">
      <xdr:nvSpPr>
        <xdr:cNvPr id="6" name="Arrow: Righ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493C962-688C-4617-80FF-6EB1FD948401}"/>
            </a:ext>
          </a:extLst>
        </xdr:cNvPr>
        <xdr:cNvSpPr/>
      </xdr:nvSpPr>
      <xdr:spPr>
        <a:xfrm flipH="1">
          <a:off x="7972424" y="5314950"/>
          <a:ext cx="1257300" cy="695325"/>
        </a:xfrm>
        <a:prstGeom prst="rightArrow">
          <a:avLst/>
        </a:prstGeom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 anchorCtr="0"/>
        <a:lstStyle/>
        <a:p>
          <a:pPr algn="ctr"/>
          <a:r>
            <a:rPr lang="en-US" sz="1100" b="1">
              <a:latin typeface="Avenir Next LT Pro" panose="020B0504020202020204" pitchFamily="34" charset="0"/>
            </a:rPr>
            <a:t>Back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1</xdr:row>
      <xdr:rowOff>38100</xdr:rowOff>
    </xdr:from>
    <xdr:to>
      <xdr:col>8</xdr:col>
      <xdr:colOff>481484</xdr:colOff>
      <xdr:row>4</xdr:row>
      <xdr:rowOff>125730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0F485B-CF2F-4D87-B36C-1057A6DE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1" y="228600"/>
          <a:ext cx="3405658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JD">
  <a:themeElements>
    <a:clrScheme name="John Deere">
      <a:dk1>
        <a:sysClr val="windowText" lastClr="000000"/>
      </a:dk1>
      <a:lt1>
        <a:sysClr val="window" lastClr="FFFFFF"/>
      </a:lt1>
      <a:dk2>
        <a:srgbClr val="333333"/>
      </a:dk2>
      <a:lt2>
        <a:srgbClr val="CCCCCC"/>
      </a:lt2>
      <a:accent1>
        <a:srgbClr val="367C2B"/>
      </a:accent1>
      <a:accent2>
        <a:srgbClr val="FFDE00"/>
      </a:accent2>
      <a:accent3>
        <a:srgbClr val="333333"/>
      </a:accent3>
      <a:accent4>
        <a:srgbClr val="86B080"/>
      </a:accent4>
      <a:accent5>
        <a:srgbClr val="FFF173"/>
      </a:accent5>
      <a:accent6>
        <a:srgbClr val="CCCCCC"/>
      </a:accent6>
      <a:hlink>
        <a:srgbClr val="367C2B"/>
      </a:hlink>
      <a:folHlink>
        <a:srgbClr val="666666"/>
      </a:folHlink>
    </a:clrScheme>
    <a:fontScheme name="John Deer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w.deere.com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1F325-DE18-41FC-BEFA-905AEA0F5EA0}">
  <dimension ref="A1:H29"/>
  <sheetViews>
    <sheetView tabSelected="1" zoomScaleNormal="100" workbookViewId="0" xr3:uid="{5A8BC940-625C-5334-88D3-9ADF85E3D7D6}">
      <selection activeCell="C18" sqref="C18"/>
    </sheetView>
  </sheetViews>
  <sheetFormatPr defaultRowHeight="15"/>
  <cols>
    <col min="1" max="1" width="8.796875" style="7"/>
    <col min="2" max="2" width="33.19921875" style="7" bestFit="1" customWidth="1"/>
    <col min="3" max="3" width="11.69921875" style="7" customWidth="1"/>
    <col min="4" max="4" width="8.796875" style="7" customWidth="1"/>
    <col min="5" max="16384" width="8.796875" style="7"/>
  </cols>
  <sheetData>
    <row r="1" spans="1:8">
      <c r="A1" s="6"/>
      <c r="B1" s="6"/>
      <c r="C1" s="6"/>
      <c r="D1" s="6"/>
      <c r="E1" s="6"/>
      <c r="F1" s="6"/>
      <c r="G1" s="6"/>
      <c r="H1" s="6"/>
    </row>
    <row r="2" spans="1:8">
      <c r="A2" s="6"/>
      <c r="B2" s="6"/>
      <c r="C2" s="6"/>
      <c r="D2" s="6"/>
      <c r="E2" s="6"/>
      <c r="F2" s="6"/>
      <c r="G2" s="6"/>
      <c r="H2" s="6"/>
    </row>
    <row r="3" spans="1:8">
      <c r="A3" s="6"/>
      <c r="B3" s="6"/>
      <c r="C3" s="6"/>
      <c r="D3" s="6"/>
      <c r="E3" s="6"/>
      <c r="F3" s="6"/>
      <c r="G3" s="6"/>
      <c r="H3" s="6"/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 ht="20.25">
      <c r="A9" s="62" t="s">
        <v>0</v>
      </c>
      <c r="B9" s="62"/>
      <c r="C9" s="62"/>
      <c r="D9" s="62"/>
      <c r="E9" s="62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8" t="s">
        <v>1</v>
      </c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 s="12" customFormat="1" ht="20.25" customHeight="1" thickBot="1">
      <c r="A13" s="9"/>
      <c r="B13" s="10" t="s">
        <v>2</v>
      </c>
      <c r="C13" s="11">
        <v>3</v>
      </c>
      <c r="D13" s="9"/>
      <c r="E13" s="9"/>
      <c r="F13" s="9"/>
      <c r="G13" s="9"/>
      <c r="H13" s="9"/>
    </row>
    <row r="14" spans="1:8" s="12" customFormat="1" ht="20.25" customHeight="1" thickBot="1">
      <c r="A14" s="9"/>
      <c r="B14" s="9" t="s">
        <v>3</v>
      </c>
      <c r="C14" s="3">
        <v>0</v>
      </c>
      <c r="D14" s="9"/>
      <c r="E14" s="9"/>
      <c r="F14" s="9"/>
      <c r="G14" s="9"/>
      <c r="H14" s="9"/>
    </row>
    <row r="15" spans="1:8" s="12" customFormat="1" ht="20.25" customHeight="1" thickBot="1">
      <c r="A15" s="9"/>
      <c r="B15" s="9" t="s">
        <v>4</v>
      </c>
      <c r="C15" s="4">
        <v>0</v>
      </c>
      <c r="D15" s="9"/>
      <c r="E15" s="9"/>
      <c r="F15" s="9"/>
      <c r="G15" s="9"/>
      <c r="H15" s="9"/>
    </row>
    <row r="16" spans="1:8" s="12" customFormat="1" ht="20.25" customHeight="1" thickBot="1">
      <c r="A16" s="9"/>
      <c r="B16" s="10" t="s">
        <v>5</v>
      </c>
      <c r="C16" s="13">
        <f>(SUM(C15)*C13)</f>
        <v>0</v>
      </c>
      <c r="D16" s="9"/>
      <c r="E16" s="9"/>
      <c r="F16" s="9"/>
      <c r="G16" s="9"/>
      <c r="H16" s="9"/>
    </row>
    <row r="17" spans="1:8" s="12" customFormat="1" ht="20.25" customHeight="1" thickBot="1">
      <c r="A17" s="9"/>
      <c r="B17" s="9" t="s">
        <v>6</v>
      </c>
      <c r="C17" s="5">
        <v>0</v>
      </c>
      <c r="D17" s="9"/>
      <c r="E17" s="9"/>
      <c r="F17" s="9"/>
      <c r="G17" s="9"/>
      <c r="H17" s="9"/>
    </row>
    <row r="18" spans="1:8" s="12" customFormat="1" ht="20.25" customHeight="1" thickBot="1">
      <c r="A18" s="9"/>
      <c r="B18" s="9" t="s">
        <v>7</v>
      </c>
      <c r="C18" s="5">
        <v>0</v>
      </c>
      <c r="D18" s="9"/>
      <c r="E18" s="9"/>
      <c r="F18" s="9"/>
      <c r="G18" s="9"/>
      <c r="H18" s="9"/>
    </row>
    <row r="19" spans="1:8" s="12" customFormat="1" ht="20.25" customHeight="1">
      <c r="A19" s="9"/>
      <c r="B19" s="9" t="s">
        <v>8</v>
      </c>
      <c r="C19" s="14">
        <f>C17*C13</f>
        <v>0</v>
      </c>
      <c r="D19" s="9"/>
      <c r="E19" s="15"/>
      <c r="F19" s="15"/>
      <c r="G19" s="9"/>
      <c r="H19" s="9"/>
    </row>
    <row r="20" spans="1:8" s="12" customFormat="1" ht="20.25" customHeight="1">
      <c r="A20" s="9"/>
      <c r="B20" s="9" t="s">
        <v>9</v>
      </c>
      <c r="C20" s="14">
        <f>C18*C13</f>
        <v>0</v>
      </c>
      <c r="D20" s="9"/>
      <c r="E20" s="9"/>
      <c r="F20" s="9"/>
      <c r="G20" s="9"/>
      <c r="H20" s="9"/>
    </row>
    <row r="21" spans="1:8" s="12" customFormat="1" ht="20.25" customHeight="1">
      <c r="A21" s="9"/>
      <c r="B21" s="16" t="s">
        <v>10</v>
      </c>
      <c r="C21" s="17">
        <f>SUM(C19:C20)</f>
        <v>0</v>
      </c>
      <c r="D21" s="9"/>
      <c r="E21" s="9"/>
      <c r="F21" s="9"/>
      <c r="G21" s="9"/>
      <c r="H21" s="9"/>
    </row>
    <row r="22" spans="1:8">
      <c r="A22" s="6"/>
      <c r="B22" s="18"/>
      <c r="C22" s="19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  <row r="24" spans="1:8">
      <c r="A24" s="6"/>
      <c r="B24" s="6"/>
      <c r="C24" s="6"/>
      <c r="D24" s="6"/>
      <c r="E24" s="6"/>
      <c r="F24" s="6"/>
      <c r="G24" s="6"/>
      <c r="H24" s="6"/>
    </row>
    <row r="25" spans="1:8">
      <c r="A25" s="6"/>
      <c r="B25" s="6"/>
      <c r="C25" s="6"/>
      <c r="D25" s="6"/>
      <c r="E25" s="6"/>
      <c r="F25" s="6"/>
      <c r="G25" s="6"/>
      <c r="H25" s="6"/>
    </row>
    <row r="26" spans="1:8">
      <c r="A26" s="6"/>
      <c r="B26" s="6"/>
      <c r="C26" s="6"/>
      <c r="D26" s="6"/>
      <c r="E26" s="6"/>
      <c r="F26" s="6"/>
      <c r="G26" s="6"/>
      <c r="H26" s="6"/>
    </row>
    <row r="27" spans="1:8">
      <c r="A27" s="6"/>
      <c r="B27" s="6"/>
      <c r="C27" s="6"/>
      <c r="D27" s="6"/>
      <c r="E27" s="6"/>
      <c r="F27" s="6"/>
      <c r="G27" s="6"/>
      <c r="H27" s="6"/>
    </row>
    <row r="28" spans="1:8">
      <c r="A28" s="6"/>
      <c r="B28" s="6"/>
      <c r="C28" s="6"/>
      <c r="D28" s="6"/>
      <c r="E28" s="6"/>
      <c r="F28" s="6"/>
      <c r="G28" s="6"/>
      <c r="H28" s="6"/>
    </row>
    <row r="29" spans="1:8">
      <c r="A29" s="6"/>
      <c r="B29" s="6"/>
      <c r="C29" s="6"/>
      <c r="D29" s="6"/>
      <c r="E29" s="6"/>
      <c r="F29" s="6"/>
      <c r="G29" s="6"/>
      <c r="H29" s="6"/>
    </row>
  </sheetData>
  <sheetProtection sheet="1" objects="1" scenarios="1" selectLockedCells="1"/>
  <mergeCells count="1">
    <mergeCell ref="A9:E9"/>
  </mergeCells>
  <pageMargins left="0.7" right="0.7" top="0.75" bottom="0.75" header="0.3" footer="0.3"/>
  <pageSetup orientation="landscape" horizont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C338-D6BE-4689-A870-BEC1AA0D0F0B}">
  <dimension ref="A1:F32"/>
  <sheetViews>
    <sheetView zoomScaleNormal="100" workbookViewId="0" xr3:uid="{CD731306-0C5B-513B-99EE-90051727D3CC}">
      <selection activeCell="C17" sqref="C17"/>
    </sheetView>
  </sheetViews>
  <sheetFormatPr defaultRowHeight="15"/>
  <cols>
    <col min="1" max="1" width="1.69921875" style="7" customWidth="1"/>
    <col min="2" max="2" width="39.296875" style="7" customWidth="1"/>
    <col min="3" max="3" width="9.09765625" style="7" customWidth="1"/>
    <col min="4" max="5" width="19.69921875" style="7" customWidth="1"/>
    <col min="6" max="6" width="7" style="7" customWidth="1"/>
    <col min="7" max="16384" width="8.796875" style="7"/>
  </cols>
  <sheetData>
    <row r="1" spans="1:6">
      <c r="A1" s="6"/>
      <c r="B1" s="6"/>
      <c r="C1" s="6"/>
      <c r="D1" s="6"/>
      <c r="E1" s="6"/>
      <c r="F1" s="6"/>
    </row>
    <row r="2" spans="1:6">
      <c r="A2" s="6"/>
      <c r="B2" s="6"/>
      <c r="C2" s="6"/>
      <c r="D2" s="6"/>
      <c r="E2" s="6"/>
      <c r="F2" s="6"/>
    </row>
    <row r="3" spans="1:6">
      <c r="A3" s="6"/>
      <c r="B3" s="6"/>
      <c r="C3" s="6"/>
      <c r="D3" s="6"/>
      <c r="E3" s="6"/>
      <c r="F3" s="6"/>
    </row>
    <row r="4" spans="1:6">
      <c r="A4" s="6"/>
      <c r="B4" s="6"/>
      <c r="C4" s="6"/>
      <c r="D4" s="6"/>
      <c r="E4" s="6"/>
      <c r="F4" s="6"/>
    </row>
    <row r="5" spans="1:6">
      <c r="A5" s="6"/>
      <c r="B5" s="6"/>
      <c r="C5" s="6"/>
      <c r="D5" s="6"/>
      <c r="E5" s="6"/>
      <c r="F5" s="6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 ht="20.25">
      <c r="A9" s="6"/>
      <c r="B9" s="62" t="s">
        <v>0</v>
      </c>
      <c r="C9" s="62"/>
      <c r="D9" s="62"/>
      <c r="E9" s="6"/>
      <c r="F9" s="6"/>
    </row>
    <row r="10" spans="1:6">
      <c r="A10" s="6"/>
      <c r="B10" s="6"/>
      <c r="C10" s="6"/>
      <c r="D10" s="6"/>
      <c r="E10" s="6"/>
      <c r="F10" s="6"/>
    </row>
    <row r="11" spans="1:6">
      <c r="A11" s="6"/>
      <c r="B11" s="63" t="s">
        <v>11</v>
      </c>
      <c r="C11" s="63"/>
      <c r="D11" s="63"/>
      <c r="E11" s="63"/>
      <c r="F11" s="6"/>
    </row>
    <row r="12" spans="1:6">
      <c r="A12" s="6"/>
      <c r="B12" s="6"/>
      <c r="C12" s="6"/>
      <c r="D12" s="6"/>
      <c r="E12" s="6"/>
      <c r="F12" s="6"/>
    </row>
    <row r="13" spans="1:6" ht="15.75" thickBot="1">
      <c r="A13" s="6"/>
      <c r="B13" s="18" t="s">
        <v>12</v>
      </c>
      <c r="C13" s="20" t="s">
        <v>13</v>
      </c>
      <c r="D13" s="20" t="s">
        <v>14</v>
      </c>
      <c r="E13" s="20" t="s">
        <v>15</v>
      </c>
      <c r="F13" s="6"/>
    </row>
    <row r="14" spans="1:6" ht="15.75" thickBot="1">
      <c r="A14" s="6"/>
      <c r="B14" s="6" t="s">
        <v>16</v>
      </c>
      <c r="C14" s="26">
        <v>0</v>
      </c>
      <c r="D14" s="3">
        <v>0</v>
      </c>
      <c r="E14" s="27">
        <v>0</v>
      </c>
      <c r="F14" s="6"/>
    </row>
    <row r="15" spans="1:6">
      <c r="A15" s="6"/>
      <c r="B15" s="6"/>
      <c r="C15" s="21"/>
      <c r="D15" s="22"/>
      <c r="E15" s="22"/>
      <c r="F15" s="6"/>
    </row>
    <row r="16" spans="1:6" ht="15.75" thickBot="1">
      <c r="A16" s="6"/>
      <c r="B16" s="23" t="s">
        <v>17</v>
      </c>
      <c r="C16" s="20" t="s">
        <v>13</v>
      </c>
      <c r="D16" s="64" t="s">
        <v>18</v>
      </c>
      <c r="E16" s="64"/>
      <c r="F16" s="6"/>
    </row>
    <row r="17" spans="1:6" ht="15.75" thickBot="1">
      <c r="A17" s="6"/>
      <c r="B17" s="6" t="s">
        <v>19</v>
      </c>
      <c r="C17" s="26">
        <v>0</v>
      </c>
      <c r="D17" s="64" t="s">
        <v>20</v>
      </c>
      <c r="E17" s="64"/>
      <c r="F17" s="6"/>
    </row>
    <row r="18" spans="1:6">
      <c r="A18" s="6"/>
      <c r="B18" s="6"/>
      <c r="C18" s="21"/>
      <c r="D18" s="64" t="s">
        <v>21</v>
      </c>
      <c r="E18" s="64"/>
      <c r="F18" s="6"/>
    </row>
    <row r="19" spans="1:6">
      <c r="A19" s="6"/>
      <c r="B19" s="6"/>
      <c r="C19" s="21"/>
      <c r="D19" s="22"/>
      <c r="E19" s="22"/>
      <c r="F19" s="6"/>
    </row>
    <row r="20" spans="1:6">
      <c r="A20" s="6"/>
      <c r="B20" s="23" t="s">
        <v>22</v>
      </c>
      <c r="C20" s="20"/>
      <c r="D20" s="64" t="s">
        <v>18</v>
      </c>
      <c r="E20" s="64"/>
      <c r="F20" s="6"/>
    </row>
    <row r="21" spans="1:6">
      <c r="A21" s="6"/>
      <c r="B21" s="6" t="s">
        <v>23</v>
      </c>
      <c r="C21" s="24">
        <f>C17+C14</f>
        <v>0</v>
      </c>
      <c r="D21" s="64" t="s">
        <v>24</v>
      </c>
      <c r="E21" s="64"/>
      <c r="F21" s="6"/>
    </row>
    <row r="22" spans="1:6">
      <c r="A22" s="6"/>
      <c r="B22" s="6"/>
      <c r="C22" s="24"/>
      <c r="D22" s="64" t="s">
        <v>25</v>
      </c>
      <c r="E22" s="64"/>
      <c r="F22" s="6"/>
    </row>
    <row r="23" spans="1:6">
      <c r="A23" s="6"/>
      <c r="B23" s="6"/>
      <c r="C23" s="24"/>
      <c r="D23" s="22"/>
      <c r="E23" s="22"/>
      <c r="F23" s="6"/>
    </row>
    <row r="24" spans="1:6">
      <c r="A24" s="6"/>
      <c r="B24" s="23" t="s">
        <v>26</v>
      </c>
      <c r="C24" s="21"/>
      <c r="D24" s="64" t="s">
        <v>18</v>
      </c>
      <c r="E24" s="64"/>
      <c r="F24" s="6"/>
    </row>
    <row r="25" spans="1:6">
      <c r="A25" s="6"/>
      <c r="B25" s="6" t="s">
        <v>27</v>
      </c>
      <c r="C25" s="24">
        <f>'Historical Data Entry'!C21+C14</f>
        <v>0</v>
      </c>
      <c r="D25" s="64" t="s">
        <v>28</v>
      </c>
      <c r="E25" s="64"/>
      <c r="F25" s="6"/>
    </row>
    <row r="26" spans="1:6">
      <c r="A26" s="6"/>
      <c r="B26" s="6"/>
      <c r="C26" s="6"/>
      <c r="D26" s="64" t="s">
        <v>29</v>
      </c>
      <c r="E26" s="64"/>
      <c r="F26" s="6"/>
    </row>
    <row r="27" spans="1:6">
      <c r="A27" s="6"/>
      <c r="B27" s="65" t="s">
        <v>30</v>
      </c>
      <c r="C27" s="6"/>
      <c r="D27" s="6"/>
      <c r="E27" s="6"/>
      <c r="F27" s="6"/>
    </row>
    <row r="28" spans="1:6">
      <c r="A28" s="6"/>
      <c r="B28" s="65"/>
      <c r="C28" s="25"/>
      <c r="D28" s="63"/>
      <c r="E28" s="63"/>
      <c r="F28" s="6"/>
    </row>
    <row r="29" spans="1:6">
      <c r="A29" s="6"/>
      <c r="B29" s="60" t="s">
        <v>31</v>
      </c>
      <c r="C29" s="25"/>
      <c r="D29" s="8"/>
      <c r="E29" s="6"/>
      <c r="F29" s="6"/>
    </row>
    <row r="30" spans="1:6">
      <c r="A30" s="6"/>
      <c r="B30" s="6"/>
      <c r="C30" s="6"/>
      <c r="D30" s="6"/>
      <c r="E30" s="6"/>
      <c r="F30" s="6"/>
    </row>
    <row r="31" spans="1:6">
      <c r="A31" s="6"/>
      <c r="B31" s="6"/>
      <c r="C31" s="6"/>
      <c r="D31" s="6"/>
      <c r="E31" s="6"/>
      <c r="F31" s="6"/>
    </row>
    <row r="32" spans="1:6">
      <c r="A32" s="6"/>
      <c r="B32" s="6"/>
      <c r="C32" s="6"/>
      <c r="D32" s="6"/>
      <c r="E32" s="6"/>
      <c r="F32" s="6"/>
    </row>
  </sheetData>
  <sheetProtection sheet="1" objects="1" scenarios="1" selectLockedCells="1"/>
  <mergeCells count="13">
    <mergeCell ref="B9:D9"/>
    <mergeCell ref="B11:E11"/>
    <mergeCell ref="D28:E28"/>
    <mergeCell ref="D22:E22"/>
    <mergeCell ref="D18:E18"/>
    <mergeCell ref="D26:E26"/>
    <mergeCell ref="D24:E24"/>
    <mergeCell ref="D25:E25"/>
    <mergeCell ref="D16:E16"/>
    <mergeCell ref="D17:E17"/>
    <mergeCell ref="D20:E20"/>
    <mergeCell ref="D21:E21"/>
    <mergeCell ref="B27:B28"/>
  </mergeCells>
  <hyperlinks>
    <hyperlink ref="B29" r:id="rId1" display="https://ew.deere.com/" xr:uid="{F37B2CE6-4640-493D-BDC3-8658576790FB}"/>
  </hyperlinks>
  <pageMargins left="0.7" right="0.7" top="0.75" bottom="0.75" header="0.3" footer="0.3"/>
  <pageSetup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662C-C9B1-4115-8860-9C2917F4CF70}">
  <dimension ref="A1:E34"/>
  <sheetViews>
    <sheetView zoomScaleNormal="100" workbookViewId="0" xr3:uid="{693B68A2-2587-57E3-BB48-50895BC89E9A}">
      <selection activeCell="D13" sqref="D13"/>
    </sheetView>
  </sheetViews>
  <sheetFormatPr defaultRowHeight="15"/>
  <cols>
    <col min="1" max="1" width="8.796875" style="7"/>
    <col min="2" max="2" width="30.296875" style="7" bestFit="1" customWidth="1"/>
    <col min="3" max="3" width="18" style="7" customWidth="1"/>
    <col min="4" max="4" width="31.3984375" style="7" bestFit="1" customWidth="1"/>
    <col min="5" max="16384" width="8.796875" style="7"/>
  </cols>
  <sheetData>
    <row r="1" spans="1:5" ht="20.25">
      <c r="A1" s="6"/>
      <c r="B1" s="62" t="s">
        <v>32</v>
      </c>
      <c r="C1" s="62"/>
      <c r="D1" s="62"/>
      <c r="E1" s="6"/>
    </row>
    <row r="2" spans="1:5" ht="20.25">
      <c r="A2" s="6"/>
      <c r="B2" s="62" t="s">
        <v>0</v>
      </c>
      <c r="C2" s="62"/>
      <c r="D2" s="62"/>
      <c r="E2" s="6"/>
    </row>
    <row r="3" spans="1:5">
      <c r="A3" s="6"/>
      <c r="B3" s="6"/>
      <c r="C3" s="6"/>
      <c r="D3" s="6"/>
      <c r="E3" s="6"/>
    </row>
    <row r="4" spans="1:5">
      <c r="A4" s="6"/>
      <c r="B4" s="63" t="s">
        <v>33</v>
      </c>
      <c r="C4" s="63"/>
      <c r="D4" s="63"/>
      <c r="E4" s="6"/>
    </row>
    <row r="5" spans="1:5">
      <c r="A5" s="6"/>
      <c r="B5" s="6"/>
      <c r="C5" s="6"/>
      <c r="D5" s="6"/>
      <c r="E5" s="6"/>
    </row>
    <row r="6" spans="1:5">
      <c r="A6" s="6"/>
      <c r="B6" s="6"/>
      <c r="C6" s="6"/>
      <c r="D6" s="6"/>
      <c r="E6" s="6"/>
    </row>
    <row r="7" spans="1:5">
      <c r="A7" s="6"/>
      <c r="B7" s="66" t="s">
        <v>34</v>
      </c>
      <c r="C7" s="66"/>
      <c r="D7" s="20"/>
      <c r="E7" s="6"/>
    </row>
    <row r="8" spans="1:5">
      <c r="A8" s="6"/>
      <c r="B8" s="6" t="s">
        <v>35</v>
      </c>
      <c r="C8" s="28">
        <f>'Historical Data Entry'!C21+'Price and Term Data Entry'!C14</f>
        <v>0</v>
      </c>
      <c r="D8" s="8" t="s">
        <v>36</v>
      </c>
      <c r="E8" s="6"/>
    </row>
    <row r="9" spans="1:5">
      <c r="A9" s="6"/>
      <c r="B9" s="6" t="s">
        <v>37</v>
      </c>
      <c r="C9" s="28">
        <f>'Price and Term Data Entry'!C21</f>
        <v>0</v>
      </c>
      <c r="D9" s="8" t="s">
        <v>38</v>
      </c>
      <c r="E9" s="6"/>
    </row>
    <row r="10" spans="1:5">
      <c r="A10" s="6"/>
      <c r="B10" s="6" t="s">
        <v>39</v>
      </c>
      <c r="C10" s="29">
        <f>C8-C9</f>
        <v>0</v>
      </c>
      <c r="D10" s="8" t="s">
        <v>40</v>
      </c>
      <c r="E10" s="6"/>
    </row>
    <row r="11" spans="1:5">
      <c r="A11" s="6"/>
      <c r="B11" s="6"/>
      <c r="C11" s="29">
        <f>C10/3</f>
        <v>0</v>
      </c>
      <c r="D11" s="8" t="s">
        <v>41</v>
      </c>
      <c r="E11" s="6"/>
    </row>
    <row r="12" spans="1:5" ht="15.75" thickBot="1">
      <c r="A12" s="6"/>
      <c r="B12" s="6"/>
      <c r="C12" s="6"/>
      <c r="D12" s="6"/>
      <c r="E12" s="6"/>
    </row>
    <row r="13" spans="1:5" ht="15.75" thickBot="1">
      <c r="A13" s="6"/>
      <c r="B13" s="23" t="s">
        <v>42</v>
      </c>
      <c r="C13" s="6"/>
      <c r="D13" s="32">
        <v>0</v>
      </c>
      <c r="E13" s="6"/>
    </row>
    <row r="14" spans="1:5">
      <c r="A14" s="6"/>
      <c r="B14" s="23"/>
      <c r="C14" s="23"/>
      <c r="D14" s="30"/>
      <c r="E14" s="6"/>
    </row>
    <row r="15" spans="1:5">
      <c r="A15" s="6"/>
      <c r="B15" s="66" t="s">
        <v>43</v>
      </c>
      <c r="C15" s="66"/>
      <c r="D15" s="30"/>
      <c r="E15" s="6"/>
    </row>
    <row r="16" spans="1:5">
      <c r="A16" s="6"/>
      <c r="B16" s="6" t="s">
        <v>35</v>
      </c>
      <c r="C16" s="28">
        <f>C8*(1+D13)</f>
        <v>0</v>
      </c>
      <c r="D16" s="8" t="s">
        <v>44</v>
      </c>
      <c r="E16" s="6"/>
    </row>
    <row r="17" spans="1:5">
      <c r="A17" s="6"/>
      <c r="B17" s="6" t="s">
        <v>37</v>
      </c>
      <c r="C17" s="28">
        <f>C9</f>
        <v>0</v>
      </c>
      <c r="D17" s="8" t="s">
        <v>38</v>
      </c>
      <c r="E17" s="6"/>
    </row>
    <row r="18" spans="1:5">
      <c r="A18" s="6"/>
      <c r="B18" s="6" t="s">
        <v>39</v>
      </c>
      <c r="C18" s="29">
        <f>C16-C17</f>
        <v>0</v>
      </c>
      <c r="D18" s="8" t="s">
        <v>40</v>
      </c>
      <c r="E18" s="6"/>
    </row>
    <row r="19" spans="1:5">
      <c r="A19" s="6"/>
      <c r="B19" s="6"/>
      <c r="C19" s="29">
        <f>C18/3</f>
        <v>0</v>
      </c>
      <c r="D19" s="8" t="s">
        <v>41</v>
      </c>
      <c r="E19" s="6"/>
    </row>
    <row r="20" spans="1:5">
      <c r="A20" s="6"/>
      <c r="B20" s="6"/>
      <c r="C20" s="6"/>
      <c r="D20" s="6"/>
      <c r="E20" s="6"/>
    </row>
    <row r="21" spans="1:5">
      <c r="A21" s="6"/>
      <c r="B21" s="61" t="s">
        <v>45</v>
      </c>
      <c r="C21" s="20"/>
      <c r="D21" s="20"/>
      <c r="E21" s="6"/>
    </row>
    <row r="22" spans="1:5">
      <c r="A22" s="6"/>
      <c r="B22" s="6" t="s">
        <v>35</v>
      </c>
      <c r="C22" s="25" t="e">
        <f>C16/('Historical Data Entry'!$C$14*'Historical Data Entry'!$C$13)</f>
        <v>#DIV/0!</v>
      </c>
      <c r="D22" s="8" t="s">
        <v>44</v>
      </c>
      <c r="E22" s="6"/>
    </row>
    <row r="23" spans="1:5">
      <c r="A23" s="6"/>
      <c r="B23" s="6" t="s">
        <v>37</v>
      </c>
      <c r="C23" s="25" t="e">
        <f>C17/('Historical Data Entry'!$C$14*'Historical Data Entry'!$C$13)</f>
        <v>#DIV/0!</v>
      </c>
      <c r="D23" s="8" t="s">
        <v>38</v>
      </c>
      <c r="E23" s="6"/>
    </row>
    <row r="24" spans="1:5">
      <c r="A24" s="6"/>
      <c r="B24" s="6" t="s">
        <v>39</v>
      </c>
      <c r="C24" s="31" t="e">
        <f>C22-C23</f>
        <v>#DIV/0!</v>
      </c>
      <c r="D24" s="8" t="s">
        <v>46</v>
      </c>
      <c r="E24" s="6"/>
    </row>
    <row r="25" spans="1:5">
      <c r="A25" s="6"/>
      <c r="B25" s="6"/>
      <c r="C25" s="31"/>
      <c r="D25" s="18"/>
      <c r="E25" s="6"/>
    </row>
    <row r="26" spans="1:5">
      <c r="A26" s="6"/>
      <c r="B26" s="61" t="s">
        <v>47</v>
      </c>
      <c r="C26" s="20"/>
      <c r="D26" s="20"/>
      <c r="E26" s="6"/>
    </row>
    <row r="27" spans="1:5">
      <c r="A27" s="6"/>
      <c r="B27" s="6" t="s">
        <v>35</v>
      </c>
      <c r="C27" s="25" t="e">
        <f>C16/('Historical Data Entry'!$C$16)</f>
        <v>#DIV/0!</v>
      </c>
      <c r="D27" s="8" t="s">
        <v>44</v>
      </c>
      <c r="E27" s="6"/>
    </row>
    <row r="28" spans="1:5">
      <c r="A28" s="6"/>
      <c r="B28" s="6" t="s">
        <v>37</v>
      </c>
      <c r="C28" s="25" t="e">
        <f>C17/('Historical Data Entry'!$C$16)</f>
        <v>#DIV/0!</v>
      </c>
      <c r="D28" s="8" t="s">
        <v>38</v>
      </c>
      <c r="E28" s="6"/>
    </row>
    <row r="29" spans="1:5">
      <c r="A29" s="6"/>
      <c r="B29" s="6" t="s">
        <v>39</v>
      </c>
      <c r="C29" s="31" t="e">
        <f>C27-C28</f>
        <v>#DIV/0!</v>
      </c>
      <c r="D29" s="8" t="s">
        <v>48</v>
      </c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3:5">
      <c r="C33" s="6"/>
      <c r="D33" s="6"/>
      <c r="E33" s="6"/>
    </row>
    <row r="34" spans="3:5">
      <c r="E34" s="6"/>
    </row>
  </sheetData>
  <sheetProtection sheet="1" objects="1" scenarios="1" selectLockedCells="1"/>
  <mergeCells count="5">
    <mergeCell ref="B1:D1"/>
    <mergeCell ref="B4:D4"/>
    <mergeCell ref="B7:C7"/>
    <mergeCell ref="B15:C15"/>
    <mergeCell ref="B2:D2"/>
  </mergeCells>
  <conditionalFormatting sqref="C29">
    <cfRule type="cellIs" dxfId="7" priority="1" operator="greaterThan">
      <formula>0</formula>
    </cfRule>
    <cfRule type="cellIs" dxfId="6" priority="2" operator="lessThan">
      <formula>0</formula>
    </cfRule>
  </conditionalFormatting>
  <conditionalFormatting sqref="C10:C11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C18:C19"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C24:C25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1CC5-1C42-41AA-9ABC-B6545A5E4443}">
  <dimension ref="A1:T43"/>
  <sheetViews>
    <sheetView zoomScaleNormal="100" workbookViewId="0" xr3:uid="{38C27C95-2E6F-5E96-9D42-075907E3ECE8}">
      <selection activeCell="I22" sqref="I22"/>
    </sheetView>
  </sheetViews>
  <sheetFormatPr defaultRowHeight="15"/>
  <cols>
    <col min="1" max="2" width="2.69921875" style="7" customWidth="1"/>
    <col min="3" max="3" width="10.8984375" style="58" bestFit="1" customWidth="1"/>
    <col min="4" max="4" width="2.69921875" style="7" customWidth="1"/>
    <col min="5" max="5" width="7.3984375" style="59" bestFit="1" customWidth="1"/>
    <col min="6" max="6" width="2.69921875" style="7" customWidth="1"/>
    <col min="7" max="7" width="9.5" style="59" bestFit="1" customWidth="1"/>
    <col min="8" max="8" width="2.69921875" style="7" customWidth="1"/>
    <col min="9" max="9" width="11.19921875" style="59" bestFit="1" customWidth="1"/>
    <col min="10" max="11" width="2.69921875" style="7" customWidth="1"/>
    <col min="12" max="14" width="8.796875" style="7"/>
    <col min="15" max="15" width="11.296875" style="7" bestFit="1" customWidth="1"/>
    <col min="16" max="16384" width="8.796875" style="7"/>
  </cols>
  <sheetData>
    <row r="1" spans="1:20">
      <c r="A1" s="33"/>
      <c r="B1" s="33"/>
      <c r="C1" s="34"/>
      <c r="D1" s="33"/>
      <c r="E1" s="35"/>
      <c r="F1" s="33"/>
      <c r="G1" s="35"/>
      <c r="H1" s="33"/>
      <c r="I1" s="35"/>
      <c r="J1" s="33"/>
      <c r="K1" s="33"/>
      <c r="L1" s="6"/>
      <c r="M1" s="6"/>
      <c r="N1" s="6"/>
      <c r="O1" s="6"/>
      <c r="P1" s="6"/>
      <c r="Q1" s="6"/>
      <c r="R1" s="6"/>
      <c r="S1" s="6"/>
      <c r="T1" s="6"/>
    </row>
    <row r="2" spans="1:20">
      <c r="A2" s="33"/>
      <c r="B2" s="6"/>
      <c r="C2" s="22"/>
      <c r="D2" s="6"/>
      <c r="E2" s="36"/>
      <c r="F2" s="6"/>
      <c r="G2" s="36"/>
      <c r="H2" s="6"/>
      <c r="I2" s="36"/>
      <c r="J2" s="6"/>
      <c r="K2" s="33"/>
      <c r="L2" s="6"/>
      <c r="M2" s="6"/>
      <c r="N2" s="6"/>
      <c r="O2" s="6"/>
      <c r="P2" s="6"/>
      <c r="Q2" s="6"/>
      <c r="R2" s="6"/>
      <c r="S2" s="6"/>
      <c r="T2" s="6"/>
    </row>
    <row r="3" spans="1:20" ht="14.25" customHeight="1">
      <c r="A3" s="33"/>
      <c r="B3" s="6"/>
      <c r="C3" s="22"/>
      <c r="D3" s="6"/>
      <c r="E3" s="36"/>
      <c r="F3" s="37"/>
      <c r="G3" s="37"/>
      <c r="H3" s="37"/>
      <c r="I3" s="37"/>
      <c r="J3" s="6"/>
      <c r="K3" s="33"/>
      <c r="L3" s="6"/>
      <c r="M3" s="73" t="s">
        <v>49</v>
      </c>
      <c r="N3" s="73"/>
      <c r="O3" s="73"/>
      <c r="P3" s="73"/>
      <c r="Q3" s="73"/>
      <c r="R3" s="73"/>
      <c r="S3" s="73"/>
      <c r="T3" s="73"/>
    </row>
    <row r="4" spans="1:20" ht="14.25" customHeight="1">
      <c r="A4" s="33"/>
      <c r="B4" s="6"/>
      <c r="C4" s="22"/>
      <c r="D4" s="6"/>
      <c r="E4" s="36"/>
      <c r="F4" s="37"/>
      <c r="G4" s="37"/>
      <c r="H4" s="37"/>
      <c r="I4" s="37"/>
      <c r="J4" s="6"/>
      <c r="K4" s="33"/>
      <c r="L4" s="6"/>
      <c r="M4" s="73"/>
      <c r="N4" s="73"/>
      <c r="O4" s="73"/>
      <c r="P4" s="73"/>
      <c r="Q4" s="73"/>
      <c r="R4" s="73"/>
      <c r="S4" s="73"/>
      <c r="T4" s="73"/>
    </row>
    <row r="5" spans="1:20" ht="14.25" customHeight="1">
      <c r="A5" s="33"/>
      <c r="B5" s="6"/>
      <c r="C5" s="22"/>
      <c r="D5" s="6"/>
      <c r="E5" s="36"/>
      <c r="F5" s="37"/>
      <c r="G5" s="37"/>
      <c r="H5" s="37"/>
      <c r="I5" s="37"/>
      <c r="J5" s="6"/>
      <c r="K5" s="33"/>
      <c r="L5" s="6"/>
      <c r="M5" s="73"/>
      <c r="N5" s="73"/>
      <c r="O5" s="73"/>
      <c r="P5" s="73"/>
      <c r="Q5" s="73"/>
      <c r="R5" s="73"/>
      <c r="S5" s="73"/>
      <c r="T5" s="73"/>
    </row>
    <row r="6" spans="1:20" s="41" customFormat="1" ht="38.25">
      <c r="A6" s="38"/>
      <c r="B6" s="39"/>
      <c r="C6" s="39" t="s">
        <v>50</v>
      </c>
      <c r="D6" s="39"/>
      <c r="E6" s="40" t="s">
        <v>51</v>
      </c>
      <c r="F6" s="39"/>
      <c r="G6" s="40" t="s">
        <v>52</v>
      </c>
      <c r="H6" s="39"/>
      <c r="I6" s="40" t="s">
        <v>53</v>
      </c>
      <c r="J6" s="39"/>
      <c r="K6" s="38"/>
      <c r="L6" s="39"/>
      <c r="M6" s="18" t="s">
        <v>54</v>
      </c>
      <c r="N6" s="18"/>
      <c r="O6" s="18"/>
      <c r="P6" s="18"/>
      <c r="Q6" s="39"/>
      <c r="R6" s="39"/>
      <c r="S6" s="39"/>
      <c r="T6" s="39"/>
    </row>
    <row r="7" spans="1:20" ht="15.75" thickBot="1">
      <c r="A7" s="33"/>
      <c r="B7" s="6"/>
      <c r="C7" s="22"/>
      <c r="D7" s="6"/>
      <c r="E7" s="36"/>
      <c r="F7" s="6"/>
      <c r="G7" s="36"/>
      <c r="H7" s="6"/>
      <c r="I7" s="36"/>
      <c r="J7" s="6"/>
      <c r="K7" s="33"/>
      <c r="L7" s="6"/>
      <c r="M7" s="42" t="s">
        <v>55</v>
      </c>
      <c r="N7" s="43"/>
      <c r="O7" s="43"/>
      <c r="P7" s="43"/>
      <c r="Q7" s="43"/>
      <c r="R7" s="43"/>
      <c r="S7" s="43"/>
      <c r="T7" s="43"/>
    </row>
    <row r="8" spans="1:20" s="47" customFormat="1" ht="13.5" thickBot="1">
      <c r="A8" s="44"/>
      <c r="B8" s="8"/>
      <c r="C8" s="45" t="s">
        <v>56</v>
      </c>
      <c r="D8" s="8"/>
      <c r="E8" s="1">
        <v>0</v>
      </c>
      <c r="F8" s="8"/>
      <c r="G8" s="1">
        <v>0</v>
      </c>
      <c r="H8" s="8"/>
      <c r="I8" s="46">
        <f>E8*G8</f>
        <v>0</v>
      </c>
      <c r="J8" s="8"/>
      <c r="K8" s="44"/>
      <c r="L8" s="8"/>
      <c r="M8" s="42" t="s">
        <v>57</v>
      </c>
      <c r="N8" s="42"/>
      <c r="O8" s="42"/>
      <c r="P8" s="42"/>
      <c r="Q8" s="42"/>
      <c r="R8" s="42"/>
      <c r="S8" s="42"/>
      <c r="T8" s="42"/>
    </row>
    <row r="9" spans="1:20" s="47" customFormat="1" ht="9" customHeight="1" thickBot="1">
      <c r="A9" s="44"/>
      <c r="B9" s="8"/>
      <c r="C9" s="45"/>
      <c r="D9" s="8"/>
      <c r="E9" s="46"/>
      <c r="F9" s="8"/>
      <c r="G9" s="46"/>
      <c r="H9" s="8"/>
      <c r="I9" s="46"/>
      <c r="J9" s="8"/>
      <c r="K9" s="44"/>
      <c r="L9" s="8"/>
      <c r="M9" s="42"/>
      <c r="N9" s="42"/>
      <c r="O9" s="42"/>
      <c r="P9" s="42"/>
      <c r="Q9" s="42"/>
      <c r="R9" s="42"/>
      <c r="S9" s="42"/>
      <c r="T9" s="42"/>
    </row>
    <row r="10" spans="1:20" s="47" customFormat="1" ht="13.5" thickBot="1">
      <c r="A10" s="44"/>
      <c r="B10" s="8"/>
      <c r="C10" s="45" t="s">
        <v>58</v>
      </c>
      <c r="D10" s="8"/>
      <c r="E10" s="1">
        <v>0</v>
      </c>
      <c r="F10" s="8"/>
      <c r="G10" s="1">
        <v>0</v>
      </c>
      <c r="H10" s="8"/>
      <c r="I10" s="46">
        <f>E10*G10</f>
        <v>0</v>
      </c>
      <c r="J10" s="8"/>
      <c r="K10" s="44"/>
      <c r="L10" s="8"/>
      <c r="M10" s="42" t="s">
        <v>59</v>
      </c>
      <c r="N10" s="42"/>
      <c r="O10" s="42"/>
      <c r="P10" s="42"/>
      <c r="Q10" s="42"/>
      <c r="R10" s="42"/>
      <c r="S10" s="42"/>
      <c r="T10" s="42"/>
    </row>
    <row r="11" spans="1:20" s="47" customFormat="1" ht="9" customHeight="1" thickBot="1">
      <c r="A11" s="44"/>
      <c r="B11" s="8"/>
      <c r="C11" s="45"/>
      <c r="D11" s="8"/>
      <c r="E11" s="46"/>
      <c r="F11" s="8"/>
      <c r="G11" s="46"/>
      <c r="H11" s="8"/>
      <c r="I11" s="46"/>
      <c r="J11" s="8"/>
      <c r="K11" s="44"/>
      <c r="L11" s="8"/>
      <c r="M11" s="42"/>
      <c r="N11" s="42"/>
      <c r="O11" s="42"/>
      <c r="P11" s="42"/>
      <c r="Q11" s="42"/>
      <c r="R11" s="42"/>
      <c r="S11" s="42"/>
      <c r="T11" s="42"/>
    </row>
    <row r="12" spans="1:20" s="47" customFormat="1" ht="13.5" customHeight="1" thickBot="1">
      <c r="A12" s="44"/>
      <c r="B12" s="8"/>
      <c r="C12" s="45" t="s">
        <v>60</v>
      </c>
      <c r="D12" s="8"/>
      <c r="E12" s="1">
        <v>0</v>
      </c>
      <c r="F12" s="8"/>
      <c r="G12" s="1">
        <v>0</v>
      </c>
      <c r="H12" s="8"/>
      <c r="I12" s="46">
        <f>E12*G12</f>
        <v>0</v>
      </c>
      <c r="J12" s="8"/>
      <c r="K12" s="44"/>
      <c r="L12" s="8"/>
      <c r="M12" s="72" t="s">
        <v>61</v>
      </c>
      <c r="N12" s="72"/>
      <c r="O12" s="72"/>
      <c r="P12" s="72"/>
      <c r="Q12" s="72"/>
      <c r="R12" s="72"/>
      <c r="S12" s="72"/>
      <c r="T12" s="72"/>
    </row>
    <row r="13" spans="1:20" s="47" customFormat="1" ht="9" customHeight="1" thickBot="1">
      <c r="A13" s="44"/>
      <c r="B13" s="8"/>
      <c r="C13" s="45"/>
      <c r="D13" s="8"/>
      <c r="E13" s="46"/>
      <c r="F13" s="8"/>
      <c r="G13" s="46"/>
      <c r="H13" s="8"/>
      <c r="I13" s="46"/>
      <c r="J13" s="8"/>
      <c r="K13" s="44"/>
      <c r="L13" s="8"/>
      <c r="M13" s="72"/>
      <c r="N13" s="72"/>
      <c r="O13" s="72"/>
      <c r="P13" s="72"/>
      <c r="Q13" s="72"/>
      <c r="R13" s="72"/>
      <c r="S13" s="72"/>
      <c r="T13" s="72"/>
    </row>
    <row r="14" spans="1:20" s="47" customFormat="1" ht="13.5" thickBot="1">
      <c r="A14" s="44"/>
      <c r="B14" s="8"/>
      <c r="C14" s="45" t="s">
        <v>62</v>
      </c>
      <c r="D14" s="8"/>
      <c r="E14" s="1">
        <v>0</v>
      </c>
      <c r="F14" s="8"/>
      <c r="G14" s="1">
        <v>0</v>
      </c>
      <c r="H14" s="8"/>
      <c r="I14" s="46">
        <f>E14*G14</f>
        <v>0</v>
      </c>
      <c r="J14" s="8"/>
      <c r="K14" s="44"/>
      <c r="L14" s="8"/>
      <c r="M14" s="72"/>
      <c r="N14" s="72"/>
      <c r="O14" s="72"/>
      <c r="P14" s="72"/>
      <c r="Q14" s="72"/>
      <c r="R14" s="72"/>
      <c r="S14" s="72"/>
      <c r="T14" s="72"/>
    </row>
    <row r="15" spans="1:20" s="47" customFormat="1" ht="9" customHeight="1" thickBot="1">
      <c r="A15" s="44"/>
      <c r="B15" s="8"/>
      <c r="C15" s="45"/>
      <c r="D15" s="8"/>
      <c r="E15" s="46"/>
      <c r="F15" s="8"/>
      <c r="G15" s="46"/>
      <c r="H15" s="8"/>
      <c r="I15" s="46"/>
      <c r="J15" s="8"/>
      <c r="K15" s="44"/>
      <c r="L15" s="8"/>
      <c r="M15" s="72"/>
      <c r="N15" s="72"/>
      <c r="O15" s="72"/>
      <c r="P15" s="72"/>
      <c r="Q15" s="72"/>
      <c r="R15" s="72"/>
      <c r="S15" s="72"/>
      <c r="T15" s="72"/>
    </row>
    <row r="16" spans="1:20" s="47" customFormat="1" ht="13.5" thickBot="1">
      <c r="A16" s="44"/>
      <c r="B16" s="8"/>
      <c r="C16" s="45" t="s">
        <v>63</v>
      </c>
      <c r="D16" s="8"/>
      <c r="E16" s="1">
        <v>0</v>
      </c>
      <c r="F16" s="8"/>
      <c r="G16" s="1">
        <v>0</v>
      </c>
      <c r="H16" s="8"/>
      <c r="I16" s="46">
        <f>E16*G16</f>
        <v>0</v>
      </c>
      <c r="J16" s="8"/>
      <c r="K16" s="44"/>
      <c r="L16" s="8"/>
      <c r="M16" s="42"/>
      <c r="N16" s="42"/>
      <c r="O16" s="48"/>
      <c r="P16" s="42"/>
      <c r="Q16" s="42"/>
      <c r="R16" s="42"/>
      <c r="S16" s="42"/>
      <c r="T16" s="42"/>
    </row>
    <row r="17" spans="1:20" ht="9" customHeight="1">
      <c r="A17" s="33"/>
      <c r="B17" s="6"/>
      <c r="C17" s="22"/>
      <c r="D17" s="6"/>
      <c r="E17" s="36"/>
      <c r="F17" s="6"/>
      <c r="G17" s="36"/>
      <c r="H17" s="6"/>
      <c r="I17" s="36"/>
      <c r="J17" s="6"/>
      <c r="K17" s="33"/>
      <c r="L17" s="6"/>
      <c r="M17" s="43"/>
      <c r="N17" s="43"/>
      <c r="O17" s="49"/>
      <c r="P17" s="43"/>
      <c r="Q17" s="50"/>
      <c r="R17" s="43"/>
      <c r="S17" s="43"/>
      <c r="T17" s="43"/>
    </row>
    <row r="18" spans="1:20" s="47" customFormat="1" ht="12.75">
      <c r="A18" s="44"/>
      <c r="B18" s="8"/>
      <c r="C18" s="51" t="s">
        <v>64</v>
      </c>
      <c r="D18" s="52"/>
      <c r="E18" s="53">
        <f>E8+E10+E12+E14+E16</f>
        <v>0</v>
      </c>
      <c r="F18" s="52"/>
      <c r="G18" s="53"/>
      <c r="H18" s="52"/>
      <c r="I18" s="53">
        <f>I8+I10+I12+I14+I16</f>
        <v>0</v>
      </c>
      <c r="J18" s="8"/>
      <c r="K18" s="44"/>
      <c r="L18" s="8"/>
      <c r="M18" s="54" t="s">
        <v>65</v>
      </c>
      <c r="N18" s="42"/>
      <c r="O18" s="48"/>
      <c r="P18" s="42"/>
      <c r="Q18" s="48"/>
      <c r="R18" s="42"/>
      <c r="S18" s="42"/>
      <c r="T18" s="42"/>
    </row>
    <row r="19" spans="1:20" s="47" customFormat="1" ht="12.75">
      <c r="A19" s="44"/>
      <c r="B19" s="8"/>
      <c r="C19" s="45"/>
      <c r="D19" s="8"/>
      <c r="E19" s="46"/>
      <c r="F19" s="8"/>
      <c r="G19" s="46"/>
      <c r="H19" s="8"/>
      <c r="I19" s="46"/>
      <c r="J19" s="8"/>
      <c r="K19" s="44"/>
      <c r="L19" s="8"/>
      <c r="M19" s="42"/>
      <c r="N19" s="42"/>
      <c r="O19" s="42"/>
      <c r="P19" s="42"/>
      <c r="Q19" s="42"/>
      <c r="R19" s="42"/>
      <c r="S19" s="42"/>
      <c r="T19" s="42"/>
    </row>
    <row r="20" spans="1:20" s="47" customFormat="1" ht="12.75">
      <c r="A20" s="44"/>
      <c r="B20" s="8"/>
      <c r="C20" s="51" t="s">
        <v>66</v>
      </c>
      <c r="D20" s="52"/>
      <c r="E20" s="53"/>
      <c r="F20" s="52"/>
      <c r="G20" s="53"/>
      <c r="H20" s="52"/>
      <c r="I20" s="53">
        <f>I18*3</f>
        <v>0</v>
      </c>
      <c r="J20" s="8"/>
      <c r="K20" s="44"/>
      <c r="L20" s="8"/>
      <c r="M20" s="42" t="s">
        <v>67</v>
      </c>
      <c r="N20" s="42"/>
      <c r="O20" s="42"/>
      <c r="P20" s="42"/>
      <c r="Q20" s="42"/>
      <c r="R20" s="42"/>
      <c r="S20" s="42"/>
      <c r="T20" s="42"/>
    </row>
    <row r="21" spans="1:20" ht="15.75" thickBot="1">
      <c r="A21" s="33"/>
      <c r="B21" s="6"/>
      <c r="C21" s="22"/>
      <c r="D21" s="6"/>
      <c r="E21" s="36"/>
      <c r="F21" s="6"/>
      <c r="G21" s="36"/>
      <c r="H21" s="6"/>
      <c r="I21" s="36"/>
      <c r="J21" s="6"/>
      <c r="K21" s="33"/>
      <c r="L21" s="6"/>
      <c r="M21" s="6"/>
      <c r="N21" s="6"/>
      <c r="O21" s="6"/>
      <c r="P21" s="6"/>
      <c r="Q21" s="6"/>
      <c r="R21" s="6"/>
      <c r="S21" s="6"/>
      <c r="T21" s="6"/>
    </row>
    <row r="22" spans="1:20" s="47" customFormat="1" ht="13.5" thickBot="1">
      <c r="A22" s="44"/>
      <c r="B22" s="8"/>
      <c r="C22" s="63" t="s">
        <v>68</v>
      </c>
      <c r="D22" s="63"/>
      <c r="E22" s="63"/>
      <c r="F22" s="63"/>
      <c r="G22" s="63"/>
      <c r="H22" s="8"/>
      <c r="I22" s="2">
        <v>0</v>
      </c>
      <c r="J22" s="8"/>
      <c r="K22" s="44"/>
      <c r="L22" s="8"/>
      <c r="M22" s="8"/>
      <c r="N22" s="8"/>
      <c r="O22" s="8"/>
      <c r="P22" s="8"/>
      <c r="Q22" s="8"/>
      <c r="R22" s="8"/>
      <c r="S22" s="8"/>
      <c r="T22" s="8"/>
    </row>
    <row r="23" spans="1:20" s="47" customFormat="1" ht="6.75" customHeight="1" thickBot="1">
      <c r="A23" s="44"/>
      <c r="B23" s="8"/>
      <c r="C23" s="45"/>
      <c r="D23" s="8"/>
      <c r="E23" s="46"/>
      <c r="F23" s="8"/>
      <c r="G23" s="46"/>
      <c r="H23" s="8"/>
      <c r="I23" s="46"/>
      <c r="J23" s="8"/>
      <c r="K23" s="44"/>
      <c r="L23" s="8"/>
      <c r="M23" s="8"/>
      <c r="N23" s="8"/>
      <c r="O23" s="55"/>
      <c r="P23" s="8"/>
      <c r="Q23" s="8"/>
      <c r="R23" s="8"/>
      <c r="S23" s="8"/>
      <c r="T23" s="8"/>
    </row>
    <row r="24" spans="1:20" s="47" customFormat="1" ht="13.5" thickBot="1">
      <c r="A24" s="44"/>
      <c r="B24" s="8"/>
      <c r="C24" s="63" t="s">
        <v>69</v>
      </c>
      <c r="D24" s="63"/>
      <c r="E24" s="63"/>
      <c r="F24" s="63"/>
      <c r="G24" s="63"/>
      <c r="H24" s="8"/>
      <c r="I24" s="2">
        <v>0</v>
      </c>
      <c r="J24" s="8"/>
      <c r="K24" s="44"/>
      <c r="L24" s="8"/>
      <c r="M24" s="8"/>
      <c r="N24" s="8"/>
      <c r="O24" s="8"/>
      <c r="P24" s="8"/>
      <c r="Q24" s="8"/>
      <c r="R24" s="8"/>
      <c r="S24" s="8"/>
      <c r="T24" s="8"/>
    </row>
    <row r="25" spans="1:20" s="47" customFormat="1" ht="6.75" customHeight="1" thickBot="1">
      <c r="A25" s="44"/>
      <c r="B25" s="8"/>
      <c r="C25" s="42"/>
      <c r="D25" s="42"/>
      <c r="E25" s="42"/>
      <c r="F25" s="42"/>
      <c r="G25" s="42"/>
      <c r="H25" s="8"/>
      <c r="I25" s="56"/>
      <c r="J25" s="8"/>
      <c r="K25" s="44"/>
      <c r="L25" s="8"/>
      <c r="M25" s="8"/>
      <c r="N25" s="8"/>
      <c r="O25" s="8"/>
      <c r="P25" s="8"/>
      <c r="Q25" s="8"/>
      <c r="R25" s="8"/>
      <c r="S25" s="8"/>
      <c r="T25" s="8"/>
    </row>
    <row r="26" spans="1:20" s="47" customFormat="1" ht="13.5" thickBot="1">
      <c r="A26" s="44"/>
      <c r="B26" s="8"/>
      <c r="C26" s="42" t="s">
        <v>70</v>
      </c>
      <c r="D26" s="42"/>
      <c r="E26" s="42"/>
      <c r="F26" s="42"/>
      <c r="G26" s="42"/>
      <c r="H26" s="8"/>
      <c r="I26" s="2">
        <v>0</v>
      </c>
      <c r="J26" s="8"/>
      <c r="K26" s="44"/>
      <c r="L26" s="8"/>
      <c r="M26" s="8"/>
      <c r="N26" s="8"/>
      <c r="O26" s="8"/>
      <c r="P26" s="8"/>
      <c r="Q26" s="8"/>
      <c r="R26" s="8"/>
      <c r="S26" s="8"/>
      <c r="T26" s="8"/>
    </row>
    <row r="27" spans="1:20" s="47" customFormat="1" ht="6.75" customHeight="1" thickBot="1">
      <c r="A27" s="44"/>
      <c r="B27" s="8"/>
      <c r="C27" s="42"/>
      <c r="D27" s="42"/>
      <c r="E27" s="42"/>
      <c r="F27" s="42"/>
      <c r="G27" s="42"/>
      <c r="H27" s="8"/>
      <c r="I27" s="56"/>
      <c r="J27" s="8"/>
      <c r="K27" s="44"/>
      <c r="L27" s="8"/>
      <c r="M27" s="8"/>
      <c r="N27" s="8"/>
      <c r="O27" s="8"/>
      <c r="P27" s="8"/>
      <c r="Q27" s="8"/>
      <c r="R27" s="8"/>
      <c r="S27" s="8"/>
      <c r="T27" s="8"/>
    </row>
    <row r="28" spans="1:20" s="47" customFormat="1" ht="13.5" thickBot="1">
      <c r="A28" s="44"/>
      <c r="B28" s="8"/>
      <c r="C28" s="42" t="s">
        <v>71</v>
      </c>
      <c r="D28" s="42"/>
      <c r="E28" s="42"/>
      <c r="F28" s="42"/>
      <c r="G28" s="42"/>
      <c r="H28" s="8"/>
      <c r="I28" s="2">
        <v>0</v>
      </c>
      <c r="J28" s="8"/>
      <c r="K28" s="44"/>
      <c r="L28" s="8"/>
      <c r="M28" s="8"/>
      <c r="N28" s="8"/>
      <c r="O28" s="8"/>
      <c r="P28" s="8"/>
      <c r="Q28" s="8"/>
      <c r="R28" s="8"/>
      <c r="S28" s="8"/>
      <c r="T28" s="8"/>
    </row>
    <row r="29" spans="1:20" s="47" customFormat="1" ht="6.75" customHeight="1" thickBot="1">
      <c r="A29" s="44"/>
      <c r="B29" s="8"/>
      <c r="C29" s="42"/>
      <c r="D29" s="42"/>
      <c r="E29" s="42"/>
      <c r="F29" s="42"/>
      <c r="G29" s="42"/>
      <c r="H29" s="8"/>
      <c r="I29" s="56"/>
      <c r="J29" s="8"/>
      <c r="K29" s="44"/>
      <c r="L29" s="8"/>
      <c r="M29" s="8"/>
      <c r="N29" s="8"/>
      <c r="O29" s="8"/>
      <c r="P29" s="8"/>
      <c r="Q29" s="8"/>
      <c r="R29" s="8"/>
      <c r="S29" s="8"/>
      <c r="T29" s="8"/>
    </row>
    <row r="30" spans="1:20" s="47" customFormat="1" ht="13.5" thickBot="1">
      <c r="A30" s="44"/>
      <c r="B30" s="8"/>
      <c r="C30" s="42" t="s">
        <v>72</v>
      </c>
      <c r="D30" s="42"/>
      <c r="E30" s="42"/>
      <c r="F30" s="42"/>
      <c r="G30" s="42"/>
      <c r="H30" s="8"/>
      <c r="I30" s="2">
        <v>0</v>
      </c>
      <c r="J30" s="8"/>
      <c r="K30" s="44"/>
      <c r="L30" s="8"/>
      <c r="M30" s="8"/>
      <c r="N30" s="8"/>
      <c r="O30" s="8"/>
      <c r="P30" s="8"/>
      <c r="Q30" s="8"/>
      <c r="R30" s="8"/>
      <c r="S30" s="8"/>
      <c r="T30" s="8"/>
    </row>
    <row r="31" spans="1:20">
      <c r="A31" s="33"/>
      <c r="B31" s="6"/>
      <c r="C31" s="22"/>
      <c r="D31" s="6"/>
      <c r="E31" s="36"/>
      <c r="F31" s="6"/>
      <c r="G31" s="36"/>
      <c r="H31" s="6"/>
      <c r="I31" s="36"/>
      <c r="J31" s="6"/>
      <c r="K31" s="33"/>
      <c r="L31" s="6"/>
      <c r="M31" s="6"/>
      <c r="N31" s="6"/>
      <c r="O31" s="6"/>
      <c r="P31" s="6"/>
      <c r="Q31" s="6"/>
      <c r="R31" s="6"/>
      <c r="S31" s="6"/>
      <c r="T31" s="6"/>
    </row>
    <row r="32" spans="1:20">
      <c r="A32" s="33"/>
      <c r="B32" s="33"/>
      <c r="C32" s="34"/>
      <c r="D32" s="33"/>
      <c r="E32" s="35"/>
      <c r="F32" s="33"/>
      <c r="G32" s="35"/>
      <c r="H32" s="33"/>
      <c r="I32" s="35"/>
      <c r="J32" s="33"/>
      <c r="K32" s="33"/>
      <c r="L32" s="6"/>
      <c r="M32" s="6"/>
      <c r="N32" s="6"/>
      <c r="O32" s="6"/>
      <c r="P32" s="6"/>
      <c r="Q32" s="6"/>
      <c r="R32" s="6"/>
      <c r="S32" s="6"/>
      <c r="T32" s="6"/>
    </row>
    <row r="33" spans="1:20" ht="14.25" customHeight="1">
      <c r="A33" s="33"/>
      <c r="B33" s="68" t="s">
        <v>73</v>
      </c>
      <c r="C33" s="68"/>
      <c r="D33" s="68"/>
      <c r="E33" s="68"/>
      <c r="F33" s="33"/>
      <c r="G33" s="69" t="s">
        <v>74</v>
      </c>
      <c r="H33" s="69"/>
      <c r="I33" s="69"/>
      <c r="J33" s="69"/>
      <c r="K33" s="33"/>
      <c r="L33" s="6"/>
      <c r="M33" s="6"/>
      <c r="N33" s="6"/>
      <c r="O33" s="6"/>
      <c r="P33" s="6"/>
      <c r="Q33" s="6"/>
      <c r="R33" s="6"/>
      <c r="S33" s="6"/>
      <c r="T33" s="6"/>
    </row>
    <row r="34" spans="1:20">
      <c r="A34" s="33"/>
      <c r="B34" s="68"/>
      <c r="C34" s="68"/>
      <c r="D34" s="68"/>
      <c r="E34" s="68"/>
      <c r="F34" s="33"/>
      <c r="G34" s="69"/>
      <c r="H34" s="69"/>
      <c r="I34" s="69"/>
      <c r="J34" s="69"/>
      <c r="K34" s="33"/>
      <c r="L34" s="6"/>
      <c r="M34" s="6"/>
      <c r="N34" s="6"/>
      <c r="O34" s="6"/>
      <c r="P34" s="6"/>
      <c r="Q34" s="6"/>
      <c r="R34" s="6"/>
      <c r="S34" s="6"/>
      <c r="T34" s="6"/>
    </row>
    <row r="35" spans="1:20">
      <c r="A35" s="33"/>
      <c r="B35" s="6"/>
      <c r="C35" s="22"/>
      <c r="D35" s="6"/>
      <c r="E35" s="36"/>
      <c r="F35" s="33"/>
      <c r="G35" s="36"/>
      <c r="H35" s="6"/>
      <c r="I35" s="36"/>
      <c r="J35" s="6"/>
      <c r="K35" s="33"/>
      <c r="L35" s="6"/>
      <c r="M35" s="6"/>
      <c r="N35" s="6"/>
      <c r="O35" s="6"/>
      <c r="P35" s="6"/>
      <c r="Q35" s="6"/>
      <c r="R35" s="6"/>
      <c r="S35" s="6"/>
      <c r="T35" s="6"/>
    </row>
    <row r="36" spans="1:20">
      <c r="A36" s="33"/>
      <c r="B36" s="6"/>
      <c r="C36" s="70" t="s">
        <v>75</v>
      </c>
      <c r="D36" s="70"/>
      <c r="E36" s="70"/>
      <c r="F36" s="33"/>
      <c r="G36" s="71" t="s">
        <v>75</v>
      </c>
      <c r="H36" s="71"/>
      <c r="I36" s="71"/>
      <c r="J36" s="6"/>
      <c r="K36" s="33"/>
      <c r="L36" s="6"/>
      <c r="M36" s="6"/>
      <c r="N36" s="6"/>
      <c r="O36" s="6"/>
      <c r="P36" s="6"/>
      <c r="Q36" s="6"/>
      <c r="R36" s="6"/>
      <c r="S36" s="6"/>
      <c r="T36" s="6"/>
    </row>
    <row r="37" spans="1:20" ht="14.25" customHeight="1">
      <c r="A37" s="33"/>
      <c r="B37" s="6"/>
      <c r="C37" s="67" t="e">
        <f>(I26+I28-(I22*3))/I20</f>
        <v>#DIV/0!</v>
      </c>
      <c r="D37" s="67"/>
      <c r="E37" s="67"/>
      <c r="F37" s="33"/>
      <c r="G37" s="67" t="e">
        <f>(I26+I30-(I22*3))/I20</f>
        <v>#DIV/0!</v>
      </c>
      <c r="H37" s="67"/>
      <c r="I37" s="67"/>
      <c r="J37" s="6"/>
      <c r="K37" s="33"/>
      <c r="L37" s="6"/>
      <c r="M37" s="6"/>
      <c r="N37" s="6"/>
      <c r="O37" s="6"/>
      <c r="P37" s="6"/>
      <c r="Q37" s="6"/>
      <c r="R37" s="6"/>
      <c r="S37" s="6"/>
      <c r="T37" s="6"/>
    </row>
    <row r="38" spans="1:20" ht="14.25" customHeight="1">
      <c r="A38" s="33"/>
      <c r="B38" s="6"/>
      <c r="C38" s="67"/>
      <c r="D38" s="67"/>
      <c r="E38" s="67"/>
      <c r="F38" s="33"/>
      <c r="G38" s="67"/>
      <c r="H38" s="67"/>
      <c r="I38" s="67"/>
      <c r="J38" s="6"/>
      <c r="K38" s="33"/>
      <c r="L38" s="6"/>
      <c r="M38" s="6"/>
      <c r="N38" s="6"/>
      <c r="O38" s="6"/>
      <c r="P38" s="6"/>
      <c r="Q38" s="6"/>
      <c r="R38" s="6"/>
      <c r="S38" s="6"/>
      <c r="T38" s="6"/>
    </row>
    <row r="39" spans="1:20" ht="14.25" customHeight="1">
      <c r="A39" s="33"/>
      <c r="B39" s="6"/>
      <c r="C39" s="57"/>
      <c r="D39" s="57"/>
      <c r="E39" s="57"/>
      <c r="F39" s="33"/>
      <c r="G39" s="57"/>
      <c r="H39" s="57"/>
      <c r="I39" s="57"/>
      <c r="J39" s="6"/>
      <c r="K39" s="33"/>
      <c r="L39" s="6"/>
      <c r="M39" s="6"/>
      <c r="N39" s="6"/>
      <c r="O39" s="6"/>
      <c r="P39" s="6"/>
      <c r="Q39" s="6"/>
      <c r="R39" s="6"/>
      <c r="S39" s="6"/>
      <c r="T39" s="6"/>
    </row>
    <row r="40" spans="1:20">
      <c r="A40" s="33"/>
      <c r="B40" s="6"/>
      <c r="C40" s="70" t="s">
        <v>76</v>
      </c>
      <c r="D40" s="70"/>
      <c r="E40" s="70"/>
      <c r="F40" s="33"/>
      <c r="G40" s="71" t="s">
        <v>76</v>
      </c>
      <c r="H40" s="71"/>
      <c r="I40" s="71"/>
      <c r="J40" s="6"/>
      <c r="K40" s="33"/>
      <c r="L40" s="6"/>
      <c r="M40" s="6"/>
      <c r="N40" s="6"/>
      <c r="O40" s="6"/>
      <c r="P40" s="6"/>
      <c r="Q40" s="6"/>
      <c r="R40" s="6"/>
      <c r="S40" s="6"/>
      <c r="T40" s="6"/>
    </row>
    <row r="41" spans="1:20" ht="14.25" customHeight="1">
      <c r="A41" s="33"/>
      <c r="B41" s="6"/>
      <c r="C41" s="67" t="e">
        <f>(((I26+I28)/3)-I22)/E18</f>
        <v>#DIV/0!</v>
      </c>
      <c r="D41" s="67"/>
      <c r="E41" s="67"/>
      <c r="F41" s="33"/>
      <c r="G41" s="67" t="e">
        <f>(((I26+I30)/3)-(I22+I24))/E18</f>
        <v>#DIV/0!</v>
      </c>
      <c r="H41" s="67"/>
      <c r="I41" s="67"/>
      <c r="J41" s="6"/>
      <c r="K41" s="33"/>
      <c r="L41" s="6"/>
      <c r="M41" s="6"/>
      <c r="N41" s="6"/>
      <c r="O41" s="6"/>
      <c r="P41" s="6"/>
      <c r="Q41" s="6"/>
      <c r="R41" s="6"/>
      <c r="S41" s="6"/>
      <c r="T41" s="6"/>
    </row>
    <row r="42" spans="1:20" ht="14.25" customHeight="1">
      <c r="A42" s="33"/>
      <c r="B42" s="6"/>
      <c r="C42" s="67"/>
      <c r="D42" s="67"/>
      <c r="E42" s="67"/>
      <c r="F42" s="33"/>
      <c r="G42" s="67"/>
      <c r="H42" s="67"/>
      <c r="I42" s="67"/>
      <c r="J42" s="6"/>
      <c r="K42" s="33"/>
      <c r="L42" s="6"/>
      <c r="M42" s="6"/>
      <c r="N42" s="6"/>
      <c r="O42" s="6"/>
      <c r="P42" s="6"/>
      <c r="Q42" s="6"/>
      <c r="R42" s="6"/>
      <c r="S42" s="6"/>
      <c r="T42" s="6"/>
    </row>
    <row r="43" spans="1:20">
      <c r="A43" s="33"/>
      <c r="B43" s="33"/>
      <c r="C43" s="34"/>
      <c r="D43" s="33"/>
      <c r="E43" s="35"/>
      <c r="F43" s="33"/>
      <c r="G43" s="35"/>
      <c r="H43" s="33"/>
      <c r="I43" s="35"/>
      <c r="J43" s="33"/>
      <c r="K43" s="33"/>
      <c r="L43" s="6"/>
      <c r="M43" s="6"/>
      <c r="N43" s="6"/>
      <c r="O43" s="6"/>
      <c r="P43" s="6"/>
      <c r="Q43" s="6"/>
      <c r="R43" s="6"/>
      <c r="S43" s="6"/>
      <c r="T43" s="6"/>
    </row>
  </sheetData>
  <sheetProtection sheet="1" objects="1" scenarios="1" selectLockedCells="1"/>
  <mergeCells count="14">
    <mergeCell ref="M12:T15"/>
    <mergeCell ref="M3:T5"/>
    <mergeCell ref="C37:E38"/>
    <mergeCell ref="G37:I38"/>
    <mergeCell ref="C40:E40"/>
    <mergeCell ref="G40:I40"/>
    <mergeCell ref="C41:E42"/>
    <mergeCell ref="G41:I42"/>
    <mergeCell ref="C22:G22"/>
    <mergeCell ref="C24:G24"/>
    <mergeCell ref="B33:E34"/>
    <mergeCell ref="G33:J34"/>
    <mergeCell ref="C36:E36"/>
    <mergeCell ref="G36:I3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23FC425AC2C40BE2526CE471462AA" ma:contentTypeVersion="1" ma:contentTypeDescription="Create a new document." ma:contentTypeScope="" ma:versionID="a95e8f391316a58c51c9334c75c49fce">
  <xsd:schema xmlns:xsd="http://www.w3.org/2001/XMLSchema" xmlns:xs="http://www.w3.org/2001/XMLSchema" xmlns:p="http://schemas.microsoft.com/office/2006/metadata/properties" xmlns:ns2="a168adca-23e0-42a7-9ca6-2da62497fa2c" targetNamespace="http://schemas.microsoft.com/office/2006/metadata/properties" ma:root="true" ma:fieldsID="1277a22b4aa8b44e9379120376b0f720" ns2:_="">
    <xsd:import namespace="a168adca-23e0-42a7-9ca6-2da62497fa2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68adca-23e0-42a7-9ca6-2da62497fa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14535C-09E9-4C58-A14A-24253DE4A9DE}"/>
</file>

<file path=customXml/itemProps2.xml><?xml version="1.0" encoding="utf-8"?>
<ds:datastoreItem xmlns:ds="http://schemas.openxmlformats.org/officeDocument/2006/customXml" ds:itemID="{DBA6FDA5-D52D-4760-9E0E-B5D898DCCC59}"/>
</file>

<file path=customXml/itemProps3.xml><?xml version="1.0" encoding="utf-8"?>
<ds:datastoreItem xmlns:ds="http://schemas.openxmlformats.org/officeDocument/2006/customXml" ds:itemID="{F0EF2E78-EFEF-4506-BF05-F27F33C63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Tolbert Bradley</dc:creator>
  <cp:keywords/>
  <dc:description/>
  <cp:lastModifiedBy>Christensen Greg</cp:lastModifiedBy>
  <cp:revision/>
  <dcterms:created xsi:type="dcterms:W3CDTF">2020-06-30T14:19:35Z</dcterms:created>
  <dcterms:modified xsi:type="dcterms:W3CDTF">2020-08-01T06:44:12Z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0x010100CD323FC425AC2C40BE2526CE471462AA</vt:lpwstr>
  </property>
</Properties>
</file>